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815"/>
  </bookViews>
  <sheets>
    <sheet name="Question 1" sheetId="1" r:id="rId1"/>
    <sheet name="Question 2" sheetId="2" r:id="rId2"/>
    <sheet name="Question 3" sheetId="3" r:id="rId3"/>
    <sheet name="Question 4" sheetId="5" r:id="rId4"/>
    <sheet name="Question 5" sheetId="6" r:id="rId5"/>
    <sheet name="Question 6" sheetId="7" r:id="rId6"/>
    <sheet name="Question 7" sheetId="8" r:id="rId7"/>
  </sheets>
  <calcPr calcId="145621"/>
</workbook>
</file>

<file path=xl/calcChain.xml><?xml version="1.0" encoding="utf-8"?>
<calcChain xmlns="http://schemas.openxmlformats.org/spreadsheetml/2006/main">
  <c r="N12" i="1" l="1"/>
  <c r="N13" i="1"/>
  <c r="N14" i="1"/>
  <c r="N11" i="1"/>
  <c r="N4" i="1"/>
  <c r="N5" i="1"/>
  <c r="N6" i="1"/>
  <c r="N3" i="1"/>
  <c r="M14" i="1"/>
  <c r="M13" i="1"/>
  <c r="M12" i="1"/>
  <c r="M11" i="1"/>
  <c r="M6" i="1"/>
  <c r="M5" i="1"/>
  <c r="M4" i="1"/>
  <c r="M3" i="1"/>
  <c r="E6" i="8" l="1"/>
  <c r="F6" i="8" s="1"/>
  <c r="E5" i="8"/>
  <c r="F5" i="8" s="1"/>
  <c r="E4" i="8"/>
  <c r="F4" i="8" s="1"/>
  <c r="L13" i="8"/>
  <c r="M13" i="8" s="1"/>
  <c r="L12" i="8"/>
  <c r="M12" i="8" s="1"/>
  <c r="L11" i="8"/>
  <c r="M11" i="8" s="1"/>
  <c r="L6" i="8"/>
  <c r="M6" i="8" s="1"/>
  <c r="L5" i="8"/>
  <c r="M5" i="8" s="1"/>
  <c r="L4" i="8"/>
  <c r="M4" i="8" s="1"/>
  <c r="L10" i="8"/>
  <c r="M10" i="8" s="1"/>
  <c r="L3" i="8"/>
  <c r="M3" i="8" s="1"/>
  <c r="E3" i="8"/>
  <c r="F3" i="8" s="1"/>
  <c r="M11" i="7"/>
  <c r="N11" i="7" s="1"/>
  <c r="M10" i="7"/>
  <c r="N10" i="7" s="1"/>
  <c r="M5" i="7"/>
  <c r="N5" i="7" s="1"/>
  <c r="M4" i="7"/>
  <c r="N4" i="7" s="1"/>
  <c r="M3" i="7"/>
  <c r="M9" i="7"/>
  <c r="N9" i="7" s="1"/>
  <c r="N3" i="7"/>
  <c r="C5" i="7"/>
  <c r="D5" i="7" s="1"/>
  <c r="C4" i="7"/>
  <c r="D4" i="7" s="1"/>
  <c r="C3" i="7"/>
  <c r="D3" i="7" s="1"/>
  <c r="I10" i="6"/>
  <c r="J10" i="6" s="1"/>
  <c r="I9" i="6"/>
  <c r="J9" i="6" s="1"/>
  <c r="I4" i="6"/>
  <c r="J4" i="6" s="1"/>
  <c r="I3" i="6"/>
  <c r="J3" i="6" s="1"/>
  <c r="C4" i="6"/>
  <c r="D4" i="6" s="1"/>
  <c r="C3" i="6"/>
  <c r="D3" i="6" s="1"/>
  <c r="L16" i="5"/>
  <c r="M16" i="5" s="1"/>
  <c r="L15" i="5"/>
  <c r="M15" i="5" s="1"/>
  <c r="L14" i="5"/>
  <c r="M14" i="5" s="1"/>
  <c r="L13" i="5"/>
  <c r="M13" i="5" s="1"/>
  <c r="L7" i="5"/>
  <c r="M7" i="5" s="1"/>
  <c r="L6" i="5"/>
  <c r="M6" i="5" s="1"/>
  <c r="L5" i="5"/>
  <c r="M5" i="5" s="1"/>
  <c r="L4" i="5"/>
  <c r="M4" i="5" s="1"/>
  <c r="L12" i="5"/>
  <c r="M12" i="5" s="1"/>
  <c r="L3" i="5"/>
  <c r="M3" i="5" s="1"/>
  <c r="D7" i="5"/>
  <c r="E7" i="5" s="1"/>
  <c r="D6" i="5"/>
  <c r="E6" i="5" s="1"/>
  <c r="D5" i="5"/>
  <c r="E5" i="5" s="1"/>
  <c r="D4" i="5"/>
  <c r="E4" i="5" s="1"/>
  <c r="D3" i="5"/>
  <c r="E3" i="5" s="1"/>
  <c r="Q23" i="3"/>
  <c r="Q21" i="3"/>
  <c r="Q22" i="3"/>
  <c r="Q25" i="3"/>
  <c r="Q24" i="3"/>
  <c r="Q20" i="3"/>
  <c r="Q19" i="3"/>
  <c r="Q18" i="3"/>
  <c r="Q11" i="3"/>
  <c r="Q10" i="3"/>
  <c r="Q4" i="3"/>
  <c r="Q5" i="3"/>
  <c r="Q6" i="3"/>
  <c r="Q7" i="3"/>
  <c r="Q8" i="3"/>
  <c r="Q9" i="3"/>
  <c r="D11" i="3"/>
  <c r="D10" i="3"/>
  <c r="D9" i="3"/>
  <c r="D8" i="3"/>
  <c r="D7" i="3"/>
  <c r="D6" i="3"/>
  <c r="E6" i="3" l="1"/>
  <c r="D5" i="3"/>
  <c r="E5" i="3" s="1"/>
  <c r="D4" i="3"/>
  <c r="E4" i="3" s="1"/>
  <c r="D3" i="3"/>
  <c r="E3" i="3" s="1"/>
  <c r="R18" i="3"/>
  <c r="R19" i="3"/>
  <c r="R20" i="3"/>
  <c r="R21" i="3"/>
  <c r="R22" i="3"/>
  <c r="R23" i="3"/>
  <c r="R24" i="3"/>
  <c r="R25" i="3"/>
  <c r="Q17" i="3"/>
  <c r="R17" i="3" s="1"/>
  <c r="R4" i="3"/>
  <c r="R5" i="3"/>
  <c r="R6" i="3"/>
  <c r="R7" i="3"/>
  <c r="R8" i="3"/>
  <c r="R9" i="3"/>
  <c r="R10" i="3"/>
  <c r="R11" i="3"/>
  <c r="Q3" i="3"/>
  <c r="R3" i="3" s="1"/>
  <c r="E7" i="3"/>
  <c r="E8" i="3"/>
  <c r="E9" i="3"/>
  <c r="E10" i="3"/>
  <c r="E11" i="3"/>
  <c r="P22" i="2"/>
  <c r="Q22" i="2" s="1"/>
  <c r="P21" i="2"/>
  <c r="Q21" i="2" s="1"/>
  <c r="P20" i="2"/>
  <c r="Q20" i="2" s="1"/>
  <c r="P19" i="2"/>
  <c r="Q19" i="2" s="1"/>
  <c r="P18" i="2"/>
  <c r="Q18" i="2" s="1"/>
  <c r="P17" i="2"/>
  <c r="Q17" i="2" s="1"/>
  <c r="P16" i="2"/>
  <c r="Q16" i="2" s="1"/>
  <c r="P15" i="2"/>
  <c r="Q15" i="2"/>
  <c r="P10" i="2"/>
  <c r="Q10" i="2" s="1"/>
  <c r="P9" i="2"/>
  <c r="Q9" i="2" s="1"/>
  <c r="P8" i="2"/>
  <c r="Q8" i="2" s="1"/>
  <c r="P7" i="2"/>
  <c r="Q7" i="2" s="1"/>
  <c r="P6" i="2"/>
  <c r="Q6" i="2" s="1"/>
  <c r="P5" i="2"/>
  <c r="Q5" i="2" s="1"/>
  <c r="P4" i="2"/>
  <c r="Q4" i="2"/>
  <c r="P3" i="2"/>
  <c r="Q3" i="2" s="1"/>
  <c r="G4" i="2"/>
  <c r="G5" i="2"/>
  <c r="G6" i="2"/>
  <c r="G7" i="2"/>
  <c r="G8" i="2"/>
  <c r="G9" i="2"/>
  <c r="G10" i="2"/>
  <c r="G3" i="2"/>
  <c r="F10" i="2"/>
  <c r="F9" i="2"/>
  <c r="F8" i="2"/>
  <c r="F7" i="2"/>
  <c r="F6" i="2"/>
  <c r="F5" i="2"/>
  <c r="F4" i="2"/>
  <c r="F3" i="2"/>
  <c r="D98" i="1"/>
  <c r="E4" i="1" s="1"/>
  <c r="F4" i="1" s="1"/>
  <c r="E98" i="1"/>
  <c r="E5" i="1" s="1"/>
  <c r="F5" i="1" s="1"/>
  <c r="F98" i="1"/>
  <c r="E6" i="1" s="1"/>
  <c r="F6" i="1" s="1"/>
  <c r="C98" i="1"/>
  <c r="E3" i="1" s="1"/>
  <c r="F3" i="1" s="1"/>
</calcChain>
</file>

<file path=xl/sharedStrings.xml><?xml version="1.0" encoding="utf-8"?>
<sst xmlns="http://schemas.openxmlformats.org/spreadsheetml/2006/main" count="1660" uniqueCount="89">
  <si>
    <t>When do you think abortion is appropriate?</t>
  </si>
  <si>
    <t>a) First three months</t>
  </si>
  <si>
    <t>b) First six months</t>
  </si>
  <si>
    <t>c) Anytime throughout a pregnancy</t>
  </si>
  <si>
    <t>d) Do no support abortion</t>
  </si>
  <si>
    <t>I.D.</t>
  </si>
  <si>
    <t>M/F</t>
  </si>
  <si>
    <t>F</t>
  </si>
  <si>
    <t>a</t>
  </si>
  <si>
    <t>M</t>
  </si>
  <si>
    <t>d</t>
  </si>
  <si>
    <t>c</t>
  </si>
  <si>
    <t xml:space="preserve">Please circle and rank the top three most challenging issues that women face today. </t>
  </si>
  <si>
    <t>b</t>
  </si>
  <si>
    <t>x</t>
  </si>
  <si>
    <t>a) Economic issues (EI)</t>
  </si>
  <si>
    <t>b) Violence (V)</t>
  </si>
  <si>
    <t>EI</t>
  </si>
  <si>
    <t>V</t>
  </si>
  <si>
    <t>c) Reproductive rights (RR)</t>
  </si>
  <si>
    <t>d) Power imbalance (PI)</t>
  </si>
  <si>
    <t>e) Inequality in athletics (IA)</t>
  </si>
  <si>
    <t>f) Sexuality/orientation (SO)</t>
  </si>
  <si>
    <t>g) Body image issues (BII)</t>
  </si>
  <si>
    <t>h) Representation in the media (RM)</t>
  </si>
  <si>
    <t>RR</t>
  </si>
  <si>
    <t>PI</t>
  </si>
  <si>
    <t>IA</t>
  </si>
  <si>
    <t>SO</t>
  </si>
  <si>
    <t>BII</t>
  </si>
  <si>
    <t>RM</t>
  </si>
  <si>
    <t xml:space="preserve">How would you describe your physical mood on a typical day? Circle all that apply. </t>
  </si>
  <si>
    <t>a) Sluggish</t>
  </si>
  <si>
    <t>b) Energetic</t>
  </si>
  <si>
    <t>c) Anxious</t>
  </si>
  <si>
    <t>d) Fatigued</t>
  </si>
  <si>
    <t>e) Irritable</t>
  </si>
  <si>
    <t>f) Delighted</t>
  </si>
  <si>
    <t>g) Depressed</t>
  </si>
  <si>
    <t>h) Gloomy</t>
  </si>
  <si>
    <t>i) Content</t>
  </si>
  <si>
    <t>e</t>
  </si>
  <si>
    <t>f</t>
  </si>
  <si>
    <t>g</t>
  </si>
  <si>
    <t>h</t>
  </si>
  <si>
    <t>i</t>
  </si>
  <si>
    <t xml:space="preserve">F </t>
  </si>
  <si>
    <t>E</t>
  </si>
  <si>
    <t>D</t>
  </si>
  <si>
    <t>C</t>
  </si>
  <si>
    <t>B</t>
  </si>
  <si>
    <t xml:space="preserve">A </t>
  </si>
  <si>
    <t xml:space="preserve">M/F </t>
  </si>
  <si>
    <t xml:space="preserve">I.D. </t>
  </si>
  <si>
    <t xml:space="preserve">E) None </t>
  </si>
  <si>
    <t xml:space="preserve">D) everyday </t>
  </si>
  <si>
    <t xml:space="preserve">C) 5-6 Times </t>
  </si>
  <si>
    <t xml:space="preserve">B) 3-4 times </t>
  </si>
  <si>
    <t xml:space="preserve">A) 1-2 times </t>
  </si>
  <si>
    <t xml:space="preserve">In a typical week, how often do you dine out? </t>
  </si>
  <si>
    <t xml:space="preserve">B </t>
  </si>
  <si>
    <t>A</t>
  </si>
  <si>
    <t xml:space="preserve">B) No </t>
  </si>
  <si>
    <t xml:space="preserve">A) Yes </t>
  </si>
  <si>
    <t xml:space="preserve">Have you attemped a diet in the last year? </t>
  </si>
  <si>
    <t>Who do you believe is sthe most affected as a result of peer pressure? Circle your answer.</t>
  </si>
  <si>
    <t>a. Teen Boys</t>
  </si>
  <si>
    <t>b. Teen Girls</t>
  </si>
  <si>
    <t>c. None</t>
  </si>
  <si>
    <t xml:space="preserve">M </t>
  </si>
  <si>
    <t>X</t>
  </si>
  <si>
    <t xml:space="preserve">How would you classify your experience with cyber-bullying? </t>
  </si>
  <si>
    <t>a. Not affected</t>
  </si>
  <si>
    <t>b. Somewhat affected</t>
  </si>
  <si>
    <t>c. Moderately affected</t>
  </si>
  <si>
    <t>d. Very affected</t>
  </si>
  <si>
    <t xml:space="preserve">Count </t>
  </si>
  <si>
    <t xml:space="preserve">Females </t>
  </si>
  <si>
    <t>Proportion</t>
  </si>
  <si>
    <t xml:space="preserve">Males </t>
  </si>
  <si>
    <t xml:space="preserve">FEMALES </t>
  </si>
  <si>
    <t xml:space="preserve">MALES </t>
  </si>
  <si>
    <t xml:space="preserve">Proportion </t>
  </si>
  <si>
    <t xml:space="preserve">COUNT </t>
  </si>
  <si>
    <t xml:space="preserve">PROPORTION </t>
  </si>
  <si>
    <t>COUNT</t>
  </si>
  <si>
    <t>PROPORTION</t>
  </si>
  <si>
    <t>FEMALES</t>
  </si>
  <si>
    <t>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</si>
</sst>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1" xfId="0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/>
    <xf numFmtId="0" fontId="0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7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3" displayName="Table3" ref="A8:F96" totalsRowShown="0" headerRowDxfId="75" dataDxfId="74">
  <autoFilter ref="A8:F96"/>
  <sortState ref="A9:F96">
    <sortCondition ref="B9:B96"/>
  </sortState>
  <tableColumns count="6">
    <tableColumn id="1" name="I.D." dataDxfId="73"/>
    <tableColumn id="2" name="M/F" dataDxfId="72"/>
    <tableColumn id="3" name="a" dataDxfId="71"/>
    <tableColumn id="4" name="b" dataDxfId="70"/>
    <tableColumn id="5" name="c" dataDxfId="69"/>
    <tableColumn id="6" name="d" dataDxfId="6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0" name="Table10" displayName="Table10" ref="I1:N6" headerRowCount="0" totalsRowShown="0" headerRowDxfId="67">
  <tableColumns count="6">
    <tableColumn id="1" name="Column1" headerRowDxfId="66"/>
    <tableColumn id="2" name="Column2" headerRowDxfId="65"/>
    <tableColumn id="3" name="Column3" headerRowDxfId="64"/>
    <tableColumn id="4" name="Column4" headerRowDxfId="63"/>
    <tableColumn id="5" name="Column5" headerRowDxfId="62">
      <calculatedColumnFormula>H7</calculatedColumnFormula>
    </tableColumn>
    <tableColumn id="6" name="Column6" headerRowDxfId="61" dataDxfId="60" dataCellStyle="Percent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1" name="Table11" displayName="Table11" ref="I9:N14" headerRowCount="0" totalsRowShown="0" headerRowDxfId="59">
  <tableColumns count="6">
    <tableColumn id="1" name="Column1" headerRowDxfId="58"/>
    <tableColumn id="2" name="Column2" headerRowDxfId="57"/>
    <tableColumn id="3" name="Column3" headerRowDxfId="56"/>
    <tableColumn id="4" name="Column4" headerRowDxfId="55"/>
    <tableColumn id="5" name="Column5" headerRowDxfId="54">
      <calculatedColumnFormula>H12</calculatedColumnFormula>
    </tableColumn>
    <tableColumn id="6" name="Column6" headerRowDxfId="53" dataDxfId="52" dataCellStyle="Percent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12:J100" totalsRowShown="0" headerRowDxfId="51" dataDxfId="50">
  <autoFilter ref="A12:J100"/>
  <sortState ref="A13:J100">
    <sortCondition ref="B13:B100"/>
  </sortState>
  <tableColumns count="10">
    <tableColumn id="1" name="I.D." dataDxfId="49"/>
    <tableColumn id="2" name="M/F"/>
    <tableColumn id="3" name="EI" dataDxfId="48"/>
    <tableColumn id="4" name="V" dataDxfId="47"/>
    <tableColumn id="5" name="RR" dataDxfId="46"/>
    <tableColumn id="6" name="PI" dataDxfId="45"/>
    <tableColumn id="7" name="IA" dataDxfId="44"/>
    <tableColumn id="8" name="SO" dataDxfId="43"/>
    <tableColumn id="9" name="BII" dataDxfId="42"/>
    <tableColumn id="10" name="RM" dataDxfId="4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13:K101" totalsRowShown="0" headerRowDxfId="40">
  <autoFilter ref="A13:K101"/>
  <sortState ref="A14:K101">
    <sortCondition ref="B14:B101"/>
  </sortState>
  <tableColumns count="11">
    <tableColumn id="1" name="I.D." dataDxfId="39"/>
    <tableColumn id="2" name="M/F"/>
    <tableColumn id="3" name="a" dataDxfId="38"/>
    <tableColumn id="4" name="b" dataDxfId="37"/>
    <tableColumn id="5" name="c" dataDxfId="36"/>
    <tableColumn id="6" name="d" dataDxfId="35"/>
    <tableColumn id="7" name="e" dataDxfId="34"/>
    <tableColumn id="8" name="f" dataDxfId="33"/>
    <tableColumn id="9" name="g" dataDxfId="32"/>
    <tableColumn id="10" name="h" dataDxfId="31"/>
    <tableColumn id="11" name="i" dataDxfId="3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4" name="Table15" displayName="Table15" ref="A10:G98" totalsRowShown="0" headerRowDxfId="29" dataDxfId="28">
  <autoFilter ref="A10:G98"/>
  <sortState ref="A11:G98">
    <sortCondition ref="B10:B98"/>
  </sortState>
  <tableColumns count="7">
    <tableColumn id="1" name="I.D. " dataDxfId="27"/>
    <tableColumn id="2" name="M/F " dataDxfId="26"/>
    <tableColumn id="3" name="A " dataDxfId="25"/>
    <tableColumn id="4" name="B" dataDxfId="24"/>
    <tableColumn id="5" name="C" dataDxfId="23"/>
    <tableColumn id="6" name="D" dataDxfId="22"/>
    <tableColumn id="7" name="E" dataDxfId="21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5" name="Table26" displayName="Table26" ref="A6:D94" totalsRowShown="0" headerRowDxfId="20" dataDxfId="19">
  <autoFilter ref="A6:D94"/>
  <sortState ref="A7:D94">
    <sortCondition ref="B6:B94"/>
  </sortState>
  <tableColumns count="4">
    <tableColumn id="1" name="I.D. " dataDxfId="18"/>
    <tableColumn id="2" name="M/F " dataDxfId="17"/>
    <tableColumn id="3" name="A" dataDxfId="16"/>
    <tableColumn id="4" name="B " dataDxfId="15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6" name="Table17" displayName="Table17" ref="A7:E95" totalsRowShown="0" headerRowDxfId="14" dataDxfId="13">
  <autoFilter ref="A7:E95"/>
  <sortState ref="A8:E95">
    <sortCondition ref="B7:B95"/>
  </sortState>
  <tableColumns count="5">
    <tableColumn id="1" name="I.D." dataDxfId="12"/>
    <tableColumn id="2" name="M/F" dataDxfId="11"/>
    <tableColumn id="3" name="A" dataDxfId="10"/>
    <tableColumn id="4" name="B" dataDxfId="9"/>
    <tableColumn id="5" name="C" dataDxfId="8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7" name="Table28" displayName="Table28" ref="A8:F96" totalsRowShown="0" headerRowDxfId="7" dataDxfId="6">
  <autoFilter ref="A8:F96"/>
  <sortState ref="A9:F96">
    <sortCondition ref="B8:B96"/>
  </sortState>
  <tableColumns count="6">
    <tableColumn id="1" name="I.D." dataDxfId="5"/>
    <tableColumn id="2" name="M/F" dataDxfId="4"/>
    <tableColumn id="3" name="A" dataDxfId="3"/>
    <tableColumn id="4" name="B" dataDxfId="2"/>
    <tableColumn id="5" name="C" dataDxfId="1"/>
    <tableColumn id="6" name="D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zoomScaleNormal="100" workbookViewId="0">
      <selection activeCell="M11" sqref="M11"/>
    </sheetView>
  </sheetViews>
  <sheetFormatPr defaultRowHeight="15" x14ac:dyDescent="0.25"/>
  <cols>
    <col min="6" max="6" width="10.5703125" bestFit="1" customWidth="1"/>
    <col min="9" max="14" width="11" customWidth="1"/>
    <col min="17" max="22" width="11" customWidth="1"/>
  </cols>
  <sheetData>
    <row r="1" spans="1:14" x14ac:dyDescent="0.25">
      <c r="A1" s="25" t="s">
        <v>0</v>
      </c>
      <c r="B1" s="25"/>
      <c r="C1" s="25"/>
      <c r="D1" s="25"/>
      <c r="E1" s="25"/>
      <c r="I1" s="9" t="s">
        <v>77</v>
      </c>
      <c r="J1" s="1"/>
      <c r="K1" s="1"/>
      <c r="L1" s="1"/>
      <c r="M1" s="1"/>
      <c r="N1" s="1"/>
    </row>
    <row r="2" spans="1:14" x14ac:dyDescent="0.25">
      <c r="A2" s="6"/>
      <c r="B2" s="6"/>
      <c r="C2" s="6"/>
      <c r="D2" s="6"/>
      <c r="E2" s="6" t="s">
        <v>76</v>
      </c>
      <c r="F2" s="7" t="s">
        <v>78</v>
      </c>
      <c r="I2" s="9"/>
      <c r="J2" s="9"/>
      <c r="K2" s="9"/>
      <c r="L2" s="9"/>
      <c r="M2" s="9" t="s">
        <v>76</v>
      </c>
      <c r="N2" s="7" t="s">
        <v>78</v>
      </c>
    </row>
    <row r="3" spans="1:14" x14ac:dyDescent="0.25">
      <c r="A3" t="s">
        <v>1</v>
      </c>
      <c r="E3">
        <f>C98</f>
        <v>38</v>
      </c>
      <c r="F3" s="10">
        <f>E3/88</f>
        <v>0.43181818181818182</v>
      </c>
      <c r="I3" t="s">
        <v>1</v>
      </c>
      <c r="M3">
        <f>COUNTIF(C9:C47,"X")</f>
        <v>19</v>
      </c>
      <c r="N3" s="10">
        <f>M3/39</f>
        <v>0.48717948717948717</v>
      </c>
    </row>
    <row r="4" spans="1:14" x14ac:dyDescent="0.25">
      <c r="A4" t="s">
        <v>2</v>
      </c>
      <c r="E4">
        <f>D98</f>
        <v>8</v>
      </c>
      <c r="F4" s="10">
        <f t="shared" ref="F4:F6" si="0">E4/88</f>
        <v>9.0909090909090912E-2</v>
      </c>
      <c r="I4" t="s">
        <v>2</v>
      </c>
      <c r="M4">
        <f>COUNTIF(D9:D47,"X")</f>
        <v>3</v>
      </c>
      <c r="N4" s="10">
        <f t="shared" ref="N4:N6" si="1">M4/39</f>
        <v>7.6923076923076927E-2</v>
      </c>
    </row>
    <row r="5" spans="1:14" x14ac:dyDescent="0.25">
      <c r="A5" t="s">
        <v>3</v>
      </c>
      <c r="E5">
        <f>E98</f>
        <v>8</v>
      </c>
      <c r="F5" s="10">
        <f t="shared" si="0"/>
        <v>9.0909090909090912E-2</v>
      </c>
      <c r="I5" t="s">
        <v>3</v>
      </c>
      <c r="M5">
        <f>COUNTIF(E9:E47,"X")</f>
        <v>2</v>
      </c>
      <c r="N5" s="10">
        <f t="shared" si="1"/>
        <v>5.128205128205128E-2</v>
      </c>
    </row>
    <row r="6" spans="1:14" x14ac:dyDescent="0.25">
      <c r="A6" t="s">
        <v>4</v>
      </c>
      <c r="E6">
        <f>F98</f>
        <v>36</v>
      </c>
      <c r="F6" s="10">
        <f t="shared" si="0"/>
        <v>0.40909090909090912</v>
      </c>
      <c r="I6" t="s">
        <v>4</v>
      </c>
      <c r="M6">
        <f>COUNTIF(F9:F47,"X")</f>
        <v>17</v>
      </c>
      <c r="N6" s="10">
        <f t="shared" si="1"/>
        <v>0.4358974358974359</v>
      </c>
    </row>
    <row r="8" spans="1:14" x14ac:dyDescent="0.25">
      <c r="A8" s="2" t="s">
        <v>5</v>
      </c>
      <c r="B8" s="2" t="s">
        <v>6</v>
      </c>
      <c r="C8" s="2" t="s">
        <v>8</v>
      </c>
      <c r="D8" s="2" t="s">
        <v>13</v>
      </c>
      <c r="E8" s="2" t="s">
        <v>11</v>
      </c>
      <c r="F8" s="2" t="s">
        <v>10</v>
      </c>
    </row>
    <row r="9" spans="1:14" x14ac:dyDescent="0.25">
      <c r="A9" s="2">
        <v>1</v>
      </c>
      <c r="B9" s="2" t="s">
        <v>7</v>
      </c>
      <c r="C9" s="2" t="s">
        <v>14</v>
      </c>
      <c r="D9" s="1"/>
      <c r="E9" s="1"/>
      <c r="F9" s="1"/>
      <c r="I9" s="24" t="s">
        <v>79</v>
      </c>
      <c r="J9" s="1"/>
      <c r="K9" s="1"/>
      <c r="L9" s="1"/>
      <c r="M9" s="1"/>
      <c r="N9" s="1"/>
    </row>
    <row r="10" spans="1:14" x14ac:dyDescent="0.25">
      <c r="A10" s="2">
        <v>3</v>
      </c>
      <c r="B10" s="2" t="s">
        <v>7</v>
      </c>
      <c r="C10" s="2" t="s">
        <v>14</v>
      </c>
      <c r="D10" s="1"/>
      <c r="E10" s="1"/>
      <c r="F10" s="1"/>
      <c r="I10" s="9"/>
      <c r="J10" s="9"/>
      <c r="K10" s="9"/>
      <c r="L10" s="9"/>
      <c r="M10" s="9" t="s">
        <v>76</v>
      </c>
      <c r="N10" s="7" t="s">
        <v>78</v>
      </c>
    </row>
    <row r="11" spans="1:14" x14ac:dyDescent="0.25">
      <c r="A11" s="2">
        <v>4</v>
      </c>
      <c r="B11" s="2" t="s">
        <v>7</v>
      </c>
      <c r="C11" s="2" t="s">
        <v>14</v>
      </c>
      <c r="D11" s="1"/>
      <c r="E11" s="1"/>
      <c r="F11" s="1"/>
      <c r="I11" t="s">
        <v>1</v>
      </c>
      <c r="M11">
        <f>COUNTIF(C48:C96,"X")</f>
        <v>19</v>
      </c>
      <c r="N11" s="10">
        <f>M11/39</f>
        <v>0.48717948717948717</v>
      </c>
    </row>
    <row r="12" spans="1:14" x14ac:dyDescent="0.25">
      <c r="A12" s="2">
        <v>7</v>
      </c>
      <c r="B12" s="2" t="s">
        <v>7</v>
      </c>
      <c r="C12" s="2" t="s">
        <v>14</v>
      </c>
      <c r="D12" s="1"/>
      <c r="E12" s="1"/>
      <c r="F12" s="1"/>
      <c r="I12" t="s">
        <v>2</v>
      </c>
      <c r="M12">
        <f>COUNTIF(D48:D96,"X")</f>
        <v>5</v>
      </c>
      <c r="N12" s="10">
        <f t="shared" ref="N12:N14" si="2">M12/39</f>
        <v>0.12820512820512819</v>
      </c>
    </row>
    <row r="13" spans="1:14" x14ac:dyDescent="0.25">
      <c r="A13" s="2">
        <v>8</v>
      </c>
      <c r="B13" s="2" t="s">
        <v>7</v>
      </c>
      <c r="C13" s="2" t="s">
        <v>14</v>
      </c>
      <c r="D13" s="1"/>
      <c r="E13" s="1"/>
      <c r="F13" s="1"/>
      <c r="I13" t="s">
        <v>3</v>
      </c>
      <c r="M13">
        <f>COUNTIF(E48:E96,"X")</f>
        <v>6</v>
      </c>
      <c r="N13" s="10">
        <f t="shared" si="2"/>
        <v>0.15384615384615385</v>
      </c>
    </row>
    <row r="14" spans="1:14" x14ac:dyDescent="0.25">
      <c r="A14" s="2">
        <v>9</v>
      </c>
      <c r="B14" s="2" t="s">
        <v>7</v>
      </c>
      <c r="C14" s="2"/>
      <c r="D14" s="1"/>
      <c r="E14" s="1"/>
      <c r="F14" s="1" t="s">
        <v>14</v>
      </c>
      <c r="I14" t="s">
        <v>4</v>
      </c>
      <c r="M14">
        <f>COUNTIF(F48:F96,"X")</f>
        <v>19</v>
      </c>
      <c r="N14" s="10">
        <f t="shared" si="2"/>
        <v>0.48717948717948717</v>
      </c>
    </row>
    <row r="15" spans="1:14" x14ac:dyDescent="0.25">
      <c r="A15" s="2">
        <v>11</v>
      </c>
      <c r="B15" s="2" t="s">
        <v>7</v>
      </c>
      <c r="C15" s="2"/>
      <c r="D15" s="1"/>
      <c r="E15" s="1"/>
      <c r="F15" s="1" t="s">
        <v>14</v>
      </c>
    </row>
    <row r="16" spans="1:14" x14ac:dyDescent="0.25">
      <c r="A16" s="2">
        <v>14</v>
      </c>
      <c r="B16" s="2" t="s">
        <v>7</v>
      </c>
      <c r="C16" s="2"/>
      <c r="D16" s="1"/>
      <c r="E16" s="1"/>
      <c r="F16" s="1" t="s">
        <v>14</v>
      </c>
    </row>
    <row r="17" spans="1:6" x14ac:dyDescent="0.25">
      <c r="A17" s="2">
        <v>17</v>
      </c>
      <c r="B17" s="2" t="s">
        <v>7</v>
      </c>
      <c r="C17" s="2"/>
      <c r="D17" s="1"/>
      <c r="E17" s="1"/>
      <c r="F17" s="1" t="s">
        <v>14</v>
      </c>
    </row>
    <row r="18" spans="1:6" x14ac:dyDescent="0.25">
      <c r="A18" s="2">
        <v>18</v>
      </c>
      <c r="B18" s="2" t="s">
        <v>7</v>
      </c>
      <c r="C18" s="2" t="s">
        <v>14</v>
      </c>
      <c r="D18" s="1"/>
      <c r="E18" s="1"/>
      <c r="F18" s="1"/>
    </row>
    <row r="19" spans="1:6" x14ac:dyDescent="0.25">
      <c r="A19" s="2">
        <v>20</v>
      </c>
      <c r="B19" s="2" t="s">
        <v>7</v>
      </c>
      <c r="C19" s="2"/>
      <c r="D19" s="1"/>
      <c r="E19" s="1"/>
      <c r="F19" s="1" t="s">
        <v>14</v>
      </c>
    </row>
    <row r="20" spans="1:6" x14ac:dyDescent="0.25">
      <c r="A20" s="2">
        <v>23</v>
      </c>
      <c r="B20" s="2" t="s">
        <v>7</v>
      </c>
      <c r="C20" s="2"/>
      <c r="D20" s="1"/>
      <c r="E20" s="1"/>
      <c r="F20" s="1" t="s">
        <v>14</v>
      </c>
    </row>
    <row r="21" spans="1:6" x14ac:dyDescent="0.25">
      <c r="A21" s="2">
        <v>25</v>
      </c>
      <c r="B21" s="2" t="s">
        <v>7</v>
      </c>
      <c r="C21" s="2"/>
      <c r="D21" s="1"/>
      <c r="E21" s="1"/>
      <c r="F21" s="1" t="s">
        <v>14</v>
      </c>
    </row>
    <row r="22" spans="1:6" x14ac:dyDescent="0.25">
      <c r="A22" s="2">
        <v>26</v>
      </c>
      <c r="B22" s="2" t="s">
        <v>7</v>
      </c>
      <c r="C22" s="2" t="s">
        <v>14</v>
      </c>
      <c r="D22" s="1"/>
      <c r="E22" s="1"/>
      <c r="F22" s="1"/>
    </row>
    <row r="23" spans="1:6" x14ac:dyDescent="0.25">
      <c r="A23" s="2">
        <v>27</v>
      </c>
      <c r="B23" s="2" t="s">
        <v>7</v>
      </c>
      <c r="C23" s="2" t="s">
        <v>14</v>
      </c>
      <c r="D23" s="1"/>
      <c r="E23" s="1"/>
      <c r="F23" s="1"/>
    </row>
    <row r="24" spans="1:6" x14ac:dyDescent="0.25">
      <c r="A24" s="2">
        <v>28</v>
      </c>
      <c r="B24" s="2" t="s">
        <v>7</v>
      </c>
      <c r="C24" s="2"/>
      <c r="D24" s="1"/>
      <c r="E24" s="1"/>
      <c r="F24" s="1" t="s">
        <v>14</v>
      </c>
    </row>
    <row r="25" spans="1:6" x14ac:dyDescent="0.25">
      <c r="A25" s="2">
        <v>29</v>
      </c>
      <c r="B25" s="2" t="s">
        <v>7</v>
      </c>
      <c r="C25" s="2" t="s">
        <v>14</v>
      </c>
      <c r="D25" s="1"/>
      <c r="E25" s="1"/>
      <c r="F25" s="1" t="s">
        <v>14</v>
      </c>
    </row>
    <row r="26" spans="1:6" x14ac:dyDescent="0.25">
      <c r="A26" s="2">
        <v>30</v>
      </c>
      <c r="B26" s="2" t="s">
        <v>7</v>
      </c>
      <c r="C26" s="2" t="s">
        <v>14</v>
      </c>
      <c r="D26" s="1"/>
      <c r="E26" s="1"/>
      <c r="F26" s="1"/>
    </row>
    <row r="27" spans="1:6" x14ac:dyDescent="0.25">
      <c r="A27" s="2">
        <v>32</v>
      </c>
      <c r="B27" s="2" t="s">
        <v>7</v>
      </c>
      <c r="C27" s="2" t="s">
        <v>14</v>
      </c>
      <c r="D27" s="1"/>
      <c r="E27" s="1"/>
      <c r="F27" s="1"/>
    </row>
    <row r="28" spans="1:6" x14ac:dyDescent="0.25">
      <c r="A28" s="2">
        <v>33</v>
      </c>
      <c r="B28" s="2" t="s">
        <v>7</v>
      </c>
      <c r="C28" s="2"/>
      <c r="D28" s="1"/>
      <c r="E28" s="1" t="s">
        <v>14</v>
      </c>
      <c r="F28" s="1"/>
    </row>
    <row r="29" spans="1:6" x14ac:dyDescent="0.25">
      <c r="A29" s="2">
        <v>34</v>
      </c>
      <c r="B29" s="2" t="s">
        <v>7</v>
      </c>
      <c r="C29" s="2"/>
      <c r="D29" s="1"/>
      <c r="E29" s="1"/>
      <c r="F29" s="1" t="s">
        <v>14</v>
      </c>
    </row>
    <row r="30" spans="1:6" x14ac:dyDescent="0.25">
      <c r="A30" s="2">
        <v>35</v>
      </c>
      <c r="B30" s="2" t="s">
        <v>7</v>
      </c>
      <c r="C30" s="2"/>
      <c r="D30" s="1"/>
      <c r="E30" s="1"/>
      <c r="F30" s="1" t="s">
        <v>14</v>
      </c>
    </row>
    <row r="31" spans="1:6" x14ac:dyDescent="0.25">
      <c r="A31" s="2">
        <v>36</v>
      </c>
      <c r="B31" s="2" t="s">
        <v>7</v>
      </c>
      <c r="C31" s="2"/>
      <c r="D31" s="1"/>
      <c r="E31" s="1"/>
      <c r="F31" s="1" t="s">
        <v>14</v>
      </c>
    </row>
    <row r="32" spans="1:6" x14ac:dyDescent="0.25">
      <c r="A32" s="2">
        <v>41</v>
      </c>
      <c r="B32" s="2" t="s">
        <v>7</v>
      </c>
      <c r="C32" s="2"/>
      <c r="D32" s="1"/>
      <c r="E32" s="1"/>
      <c r="F32" s="1" t="s">
        <v>14</v>
      </c>
    </row>
    <row r="33" spans="1:6" x14ac:dyDescent="0.25">
      <c r="A33" s="2">
        <v>49</v>
      </c>
      <c r="B33" s="2" t="s">
        <v>7</v>
      </c>
      <c r="C33" s="2" t="s">
        <v>14</v>
      </c>
      <c r="D33" s="1"/>
      <c r="E33" s="1"/>
      <c r="F33" s="1"/>
    </row>
    <row r="34" spans="1:6" x14ac:dyDescent="0.25">
      <c r="A34" s="2">
        <v>54</v>
      </c>
      <c r="B34" s="2" t="s">
        <v>7</v>
      </c>
      <c r="C34" s="2"/>
      <c r="D34" s="1"/>
      <c r="E34" s="1" t="s">
        <v>14</v>
      </c>
      <c r="F34" s="1"/>
    </row>
    <row r="35" spans="1:6" x14ac:dyDescent="0.25">
      <c r="A35" s="2">
        <v>55</v>
      </c>
      <c r="B35" s="2" t="s">
        <v>7</v>
      </c>
      <c r="C35" s="2"/>
      <c r="D35" s="1" t="s">
        <v>14</v>
      </c>
      <c r="E35" s="1"/>
      <c r="F35" s="1"/>
    </row>
    <row r="36" spans="1:6" x14ac:dyDescent="0.25">
      <c r="A36" s="2">
        <v>56</v>
      </c>
      <c r="B36" s="2" t="s">
        <v>7</v>
      </c>
      <c r="C36" s="2"/>
      <c r="D36" s="1" t="s">
        <v>14</v>
      </c>
      <c r="E36" s="1"/>
      <c r="F36" s="1"/>
    </row>
    <row r="37" spans="1:6" x14ac:dyDescent="0.25">
      <c r="A37" s="2">
        <v>57</v>
      </c>
      <c r="B37" s="2" t="s">
        <v>7</v>
      </c>
      <c r="C37" s="2" t="s">
        <v>14</v>
      </c>
      <c r="D37" s="1"/>
      <c r="E37" s="1"/>
      <c r="F37" s="1"/>
    </row>
    <row r="38" spans="1:6" x14ac:dyDescent="0.25">
      <c r="A38" s="2">
        <v>58</v>
      </c>
      <c r="B38" s="2" t="s">
        <v>7</v>
      </c>
      <c r="C38" s="2" t="s">
        <v>14</v>
      </c>
      <c r="D38" s="1" t="s">
        <v>14</v>
      </c>
      <c r="E38" s="1"/>
      <c r="F38" s="1"/>
    </row>
    <row r="39" spans="1:6" x14ac:dyDescent="0.25">
      <c r="A39" s="2">
        <v>60</v>
      </c>
      <c r="B39" s="2" t="s">
        <v>7</v>
      </c>
      <c r="C39" s="2" t="s">
        <v>14</v>
      </c>
      <c r="D39" s="1"/>
      <c r="E39" s="1"/>
      <c r="F39" s="1"/>
    </row>
    <row r="40" spans="1:6" x14ac:dyDescent="0.25">
      <c r="A40" s="2">
        <v>62</v>
      </c>
      <c r="B40" s="2" t="s">
        <v>7</v>
      </c>
      <c r="C40" s="2" t="s">
        <v>14</v>
      </c>
      <c r="D40" s="1"/>
      <c r="E40" s="1"/>
      <c r="F40" s="1"/>
    </row>
    <row r="41" spans="1:6" x14ac:dyDescent="0.25">
      <c r="A41" s="2">
        <v>63</v>
      </c>
      <c r="B41" s="2" t="s">
        <v>7</v>
      </c>
      <c r="C41" s="2"/>
      <c r="D41" s="1"/>
      <c r="E41" s="1"/>
      <c r="F41" s="1" t="s">
        <v>14</v>
      </c>
    </row>
    <row r="42" spans="1:6" x14ac:dyDescent="0.25">
      <c r="A42" s="2">
        <v>66</v>
      </c>
      <c r="B42" s="2" t="s">
        <v>7</v>
      </c>
      <c r="C42" s="2"/>
      <c r="D42" s="1"/>
      <c r="E42" s="1"/>
      <c r="F42" s="1" t="s">
        <v>14</v>
      </c>
    </row>
    <row r="43" spans="1:6" x14ac:dyDescent="0.25">
      <c r="A43" s="2">
        <v>67</v>
      </c>
      <c r="B43" s="2" t="s">
        <v>7</v>
      </c>
      <c r="C43" s="2"/>
      <c r="D43" s="1"/>
      <c r="E43" s="1"/>
      <c r="F43" s="1" t="s">
        <v>14</v>
      </c>
    </row>
    <row r="44" spans="1:6" x14ac:dyDescent="0.25">
      <c r="A44" s="2">
        <v>68</v>
      </c>
      <c r="B44" s="2" t="s">
        <v>7</v>
      </c>
      <c r="C44" s="2" t="s">
        <v>14</v>
      </c>
      <c r="D44" s="1"/>
      <c r="E44" s="1"/>
      <c r="F44" s="1"/>
    </row>
    <row r="45" spans="1:6" x14ac:dyDescent="0.25">
      <c r="A45" s="2">
        <v>79</v>
      </c>
      <c r="B45" s="2" t="s">
        <v>7</v>
      </c>
      <c r="C45" s="2" t="s">
        <v>14</v>
      </c>
      <c r="D45" s="1"/>
      <c r="E45" s="1"/>
      <c r="F45" s="1"/>
    </row>
    <row r="46" spans="1:6" x14ac:dyDescent="0.25">
      <c r="A46" s="2">
        <v>80</v>
      </c>
      <c r="B46" s="1" t="s">
        <v>7</v>
      </c>
      <c r="C46" s="2"/>
      <c r="D46" s="1"/>
      <c r="E46" s="1"/>
      <c r="F46" s="1" t="s">
        <v>14</v>
      </c>
    </row>
    <row r="47" spans="1:6" x14ac:dyDescent="0.25">
      <c r="A47" s="2">
        <v>81</v>
      </c>
      <c r="B47" s="1" t="s">
        <v>7</v>
      </c>
      <c r="C47" s="2" t="s">
        <v>14</v>
      </c>
      <c r="D47" s="1"/>
      <c r="E47" s="1"/>
      <c r="F47" s="1"/>
    </row>
    <row r="48" spans="1:6" x14ac:dyDescent="0.25">
      <c r="A48" s="2">
        <v>2</v>
      </c>
      <c r="B48" s="2" t="s">
        <v>9</v>
      </c>
      <c r="C48" s="2"/>
      <c r="D48" s="1"/>
      <c r="E48" s="1"/>
      <c r="F48" s="1" t="s">
        <v>14</v>
      </c>
    </row>
    <row r="49" spans="1:6" x14ac:dyDescent="0.25">
      <c r="A49" s="2">
        <v>5</v>
      </c>
      <c r="B49" s="2" t="s">
        <v>9</v>
      </c>
      <c r="C49" s="2" t="s">
        <v>14</v>
      </c>
      <c r="D49" s="1"/>
      <c r="E49" s="1"/>
      <c r="F49" s="1"/>
    </row>
    <row r="50" spans="1:6" x14ac:dyDescent="0.25">
      <c r="A50" s="2">
        <v>6</v>
      </c>
      <c r="B50" s="2" t="s">
        <v>9</v>
      </c>
      <c r="C50" s="2"/>
      <c r="D50" s="1"/>
      <c r="E50" s="1"/>
      <c r="F50" s="1" t="s">
        <v>14</v>
      </c>
    </row>
    <row r="51" spans="1:6" x14ac:dyDescent="0.25">
      <c r="A51" s="2">
        <v>10</v>
      </c>
      <c r="B51" s="2" t="s">
        <v>9</v>
      </c>
      <c r="C51" s="2" t="s">
        <v>14</v>
      </c>
      <c r="D51" s="1"/>
      <c r="E51" s="1"/>
      <c r="F51" s="1"/>
    </row>
    <row r="52" spans="1:6" x14ac:dyDescent="0.25">
      <c r="A52" s="2">
        <v>12</v>
      </c>
      <c r="B52" s="2" t="s">
        <v>9</v>
      </c>
      <c r="C52" s="2" t="s">
        <v>14</v>
      </c>
      <c r="D52" s="1"/>
      <c r="E52" s="1"/>
      <c r="F52" s="1"/>
    </row>
    <row r="53" spans="1:6" x14ac:dyDescent="0.25">
      <c r="A53" s="2">
        <v>13</v>
      </c>
      <c r="B53" s="2" t="s">
        <v>9</v>
      </c>
      <c r="C53" s="2"/>
      <c r="D53" s="1"/>
      <c r="E53" s="1" t="s">
        <v>14</v>
      </c>
      <c r="F53" s="1"/>
    </row>
    <row r="54" spans="1:6" x14ac:dyDescent="0.25">
      <c r="A54" s="2">
        <v>15</v>
      </c>
      <c r="B54" s="2" t="s">
        <v>9</v>
      </c>
      <c r="C54" s="2"/>
      <c r="D54" s="1"/>
      <c r="E54" s="1"/>
      <c r="F54" s="1" t="s">
        <v>14</v>
      </c>
    </row>
    <row r="55" spans="1:6" x14ac:dyDescent="0.25">
      <c r="A55" s="2">
        <v>16</v>
      </c>
      <c r="B55" s="2" t="s">
        <v>9</v>
      </c>
      <c r="C55" s="2"/>
      <c r="D55" s="1"/>
      <c r="E55" s="1"/>
      <c r="F55" s="1" t="s">
        <v>14</v>
      </c>
    </row>
    <row r="56" spans="1:6" x14ac:dyDescent="0.25">
      <c r="A56" s="2">
        <v>19</v>
      </c>
      <c r="B56" s="2" t="s">
        <v>9</v>
      </c>
      <c r="C56" s="2"/>
      <c r="D56" s="1"/>
      <c r="E56" s="1"/>
      <c r="F56" s="1" t="s">
        <v>14</v>
      </c>
    </row>
    <row r="57" spans="1:6" x14ac:dyDescent="0.25">
      <c r="A57" s="2">
        <v>21</v>
      </c>
      <c r="B57" s="2" t="s">
        <v>9</v>
      </c>
      <c r="C57" s="2"/>
      <c r="D57" s="1"/>
      <c r="E57" s="1"/>
      <c r="F57" s="1" t="s">
        <v>14</v>
      </c>
    </row>
    <row r="58" spans="1:6" x14ac:dyDescent="0.25">
      <c r="A58" s="2">
        <v>22</v>
      </c>
      <c r="B58" s="2" t="s">
        <v>9</v>
      </c>
      <c r="C58" s="2" t="s">
        <v>14</v>
      </c>
      <c r="D58" s="1"/>
      <c r="E58" s="1"/>
      <c r="F58" s="1"/>
    </row>
    <row r="59" spans="1:6" x14ac:dyDescent="0.25">
      <c r="A59" s="2">
        <v>24</v>
      </c>
      <c r="B59" s="2" t="s">
        <v>9</v>
      </c>
      <c r="C59" s="2"/>
      <c r="D59" s="1"/>
      <c r="E59" s="1" t="s">
        <v>14</v>
      </c>
      <c r="F59" s="1"/>
    </row>
    <row r="60" spans="1:6" x14ac:dyDescent="0.25">
      <c r="A60" s="2">
        <v>31</v>
      </c>
      <c r="B60" s="2" t="s">
        <v>9</v>
      </c>
      <c r="C60" s="2"/>
      <c r="D60" s="1"/>
      <c r="E60" s="1"/>
      <c r="F60" s="1" t="s">
        <v>14</v>
      </c>
    </row>
    <row r="61" spans="1:6" x14ac:dyDescent="0.25">
      <c r="A61" s="2">
        <v>37</v>
      </c>
      <c r="B61" s="2" t="s">
        <v>9</v>
      </c>
      <c r="C61" s="2"/>
      <c r="D61" s="1" t="s">
        <v>14</v>
      </c>
      <c r="E61" s="1"/>
      <c r="F61" s="1"/>
    </row>
    <row r="62" spans="1:6" x14ac:dyDescent="0.25">
      <c r="A62" s="2">
        <v>38</v>
      </c>
      <c r="B62" s="2" t="s">
        <v>9</v>
      </c>
      <c r="C62" s="2" t="s">
        <v>14</v>
      </c>
      <c r="D62" s="1"/>
      <c r="E62" s="1"/>
      <c r="F62" s="1"/>
    </row>
    <row r="63" spans="1:6" x14ac:dyDescent="0.25">
      <c r="A63" s="2">
        <v>39</v>
      </c>
      <c r="B63" s="2" t="s">
        <v>9</v>
      </c>
      <c r="C63" s="2"/>
      <c r="D63" s="1" t="s">
        <v>14</v>
      </c>
      <c r="E63" s="1"/>
      <c r="F63" s="1"/>
    </row>
    <row r="64" spans="1:6" x14ac:dyDescent="0.25">
      <c r="A64" s="2">
        <v>40</v>
      </c>
      <c r="B64" s="2" t="s">
        <v>9</v>
      </c>
      <c r="C64" s="2" t="s">
        <v>14</v>
      </c>
      <c r="D64" s="1"/>
      <c r="E64" s="1"/>
      <c r="F64" s="1"/>
    </row>
    <row r="65" spans="1:6" x14ac:dyDescent="0.25">
      <c r="A65" s="2">
        <v>42</v>
      </c>
      <c r="B65" s="2" t="s">
        <v>9</v>
      </c>
      <c r="C65" s="2"/>
      <c r="D65" s="1"/>
      <c r="E65" s="1" t="s">
        <v>14</v>
      </c>
      <c r="F65" s="1"/>
    </row>
    <row r="66" spans="1:6" x14ac:dyDescent="0.25">
      <c r="A66" s="2">
        <v>43</v>
      </c>
      <c r="B66" s="2" t="s">
        <v>9</v>
      </c>
      <c r="C66" s="2"/>
      <c r="D66" s="1"/>
      <c r="E66" s="1"/>
      <c r="F66" s="1" t="s">
        <v>14</v>
      </c>
    </row>
    <row r="67" spans="1:6" x14ac:dyDescent="0.25">
      <c r="A67" s="2">
        <v>44</v>
      </c>
      <c r="B67" s="2" t="s">
        <v>9</v>
      </c>
      <c r="C67" s="2"/>
      <c r="D67" s="1"/>
      <c r="E67" s="1"/>
      <c r="F67" s="1" t="s">
        <v>14</v>
      </c>
    </row>
    <row r="68" spans="1:6" x14ac:dyDescent="0.25">
      <c r="A68" s="2">
        <v>45</v>
      </c>
      <c r="B68" s="2" t="s">
        <v>9</v>
      </c>
      <c r="C68" s="2"/>
      <c r="D68" s="1"/>
      <c r="E68" s="1"/>
      <c r="F68" s="1" t="s">
        <v>14</v>
      </c>
    </row>
    <row r="69" spans="1:6" x14ac:dyDescent="0.25">
      <c r="A69" s="2">
        <v>46</v>
      </c>
      <c r="B69" s="2" t="s">
        <v>9</v>
      </c>
      <c r="C69" s="2"/>
      <c r="D69" s="1"/>
      <c r="E69" s="1"/>
      <c r="F69" s="1" t="s">
        <v>14</v>
      </c>
    </row>
    <row r="70" spans="1:6" x14ac:dyDescent="0.25">
      <c r="A70" s="2">
        <v>47</v>
      </c>
      <c r="B70" s="2" t="s">
        <v>9</v>
      </c>
      <c r="C70" s="2"/>
      <c r="D70" s="1" t="s">
        <v>14</v>
      </c>
      <c r="E70" s="1"/>
      <c r="F70" s="1"/>
    </row>
    <row r="71" spans="1:6" x14ac:dyDescent="0.25">
      <c r="A71" s="2">
        <v>48</v>
      </c>
      <c r="B71" s="2" t="s">
        <v>9</v>
      </c>
      <c r="C71" s="2"/>
      <c r="D71" s="1"/>
      <c r="E71" s="1" t="s">
        <v>14</v>
      </c>
      <c r="F71" s="1"/>
    </row>
    <row r="72" spans="1:6" x14ac:dyDescent="0.25">
      <c r="A72" s="2">
        <v>50</v>
      </c>
      <c r="B72" s="2" t="s">
        <v>9</v>
      </c>
      <c r="C72" s="2"/>
      <c r="D72" s="1"/>
      <c r="E72" s="1"/>
      <c r="F72" s="1" t="s">
        <v>14</v>
      </c>
    </row>
    <row r="73" spans="1:6" x14ac:dyDescent="0.25">
      <c r="A73" s="2">
        <v>51</v>
      </c>
      <c r="B73" s="2" t="s">
        <v>9</v>
      </c>
      <c r="C73" s="2" t="s">
        <v>14</v>
      </c>
      <c r="D73" s="1"/>
      <c r="E73" s="1"/>
      <c r="F73" s="1"/>
    </row>
    <row r="74" spans="1:6" x14ac:dyDescent="0.25">
      <c r="A74" s="2">
        <v>52</v>
      </c>
      <c r="B74" s="2" t="s">
        <v>9</v>
      </c>
      <c r="C74" s="2"/>
      <c r="D74" s="1"/>
      <c r="E74" s="1" t="s">
        <v>14</v>
      </c>
      <c r="F74" s="1"/>
    </row>
    <row r="75" spans="1:6" x14ac:dyDescent="0.25">
      <c r="A75" s="2">
        <v>53</v>
      </c>
      <c r="B75" s="2" t="s">
        <v>9</v>
      </c>
      <c r="C75" s="2" t="s">
        <v>14</v>
      </c>
      <c r="D75" s="1"/>
      <c r="E75" s="1"/>
      <c r="F75" s="1"/>
    </row>
    <row r="76" spans="1:6" x14ac:dyDescent="0.25">
      <c r="A76" s="2">
        <v>59</v>
      </c>
      <c r="B76" s="2" t="s">
        <v>9</v>
      </c>
      <c r="C76" s="2" t="s">
        <v>14</v>
      </c>
      <c r="D76" s="1"/>
      <c r="E76" s="1"/>
      <c r="F76" s="1"/>
    </row>
    <row r="77" spans="1:6" x14ac:dyDescent="0.25">
      <c r="A77" s="2">
        <v>61</v>
      </c>
      <c r="B77" s="2" t="s">
        <v>9</v>
      </c>
      <c r="C77" s="2"/>
      <c r="D77" s="1"/>
      <c r="E77" s="1"/>
      <c r="F77" s="1" t="s">
        <v>14</v>
      </c>
    </row>
    <row r="78" spans="1:6" x14ac:dyDescent="0.25">
      <c r="A78" s="2">
        <v>64</v>
      </c>
      <c r="B78" s="2" t="s">
        <v>9</v>
      </c>
      <c r="C78" s="2"/>
      <c r="D78" s="1"/>
      <c r="E78" s="1"/>
      <c r="F78" s="1" t="s">
        <v>14</v>
      </c>
    </row>
    <row r="79" spans="1:6" x14ac:dyDescent="0.25">
      <c r="A79" s="2">
        <v>65</v>
      </c>
      <c r="B79" s="2" t="s">
        <v>9</v>
      </c>
      <c r="C79" s="2" t="s">
        <v>14</v>
      </c>
      <c r="D79" s="1"/>
      <c r="E79" s="1"/>
      <c r="F79" s="1"/>
    </row>
    <row r="80" spans="1:6" x14ac:dyDescent="0.25">
      <c r="A80" s="2">
        <v>82</v>
      </c>
      <c r="B80" s="1" t="s">
        <v>9</v>
      </c>
      <c r="C80" s="2"/>
      <c r="D80" s="1"/>
      <c r="E80" s="1" t="s">
        <v>14</v>
      </c>
      <c r="F80" s="1"/>
    </row>
    <row r="81" spans="1:6" x14ac:dyDescent="0.25">
      <c r="A81" s="2">
        <v>83</v>
      </c>
      <c r="B81" s="1" t="s">
        <v>9</v>
      </c>
      <c r="C81" s="2" t="s">
        <v>14</v>
      </c>
      <c r="D81" s="1"/>
      <c r="E81" s="1"/>
      <c r="F81" s="1"/>
    </row>
    <row r="82" spans="1:6" x14ac:dyDescent="0.25">
      <c r="A82" s="2">
        <v>84</v>
      </c>
      <c r="B82" s="1" t="s">
        <v>9</v>
      </c>
      <c r="C82" s="2" t="s">
        <v>14</v>
      </c>
      <c r="D82" s="1"/>
      <c r="E82" s="1"/>
      <c r="F82" s="1"/>
    </row>
    <row r="83" spans="1:6" x14ac:dyDescent="0.25">
      <c r="A83" s="2">
        <v>85</v>
      </c>
      <c r="B83" s="1" t="s">
        <v>9</v>
      </c>
      <c r="C83" s="2"/>
      <c r="D83" s="1" t="s">
        <v>14</v>
      </c>
      <c r="E83" s="1"/>
      <c r="F83" s="1"/>
    </row>
    <row r="84" spans="1:6" x14ac:dyDescent="0.25">
      <c r="A84" s="2">
        <v>86</v>
      </c>
      <c r="B84" s="1" t="s">
        <v>9</v>
      </c>
      <c r="C84" s="2" t="s">
        <v>14</v>
      </c>
      <c r="D84" s="1"/>
      <c r="E84" s="1"/>
      <c r="F84" s="1"/>
    </row>
    <row r="85" spans="1:6" x14ac:dyDescent="0.25">
      <c r="A85" s="2">
        <v>87</v>
      </c>
      <c r="B85" s="1" t="s">
        <v>9</v>
      </c>
      <c r="C85" s="2" t="s">
        <v>14</v>
      </c>
      <c r="D85" s="1"/>
      <c r="E85" s="1"/>
      <c r="F85" s="1"/>
    </row>
    <row r="86" spans="1:6" x14ac:dyDescent="0.25">
      <c r="A86" s="2">
        <v>88</v>
      </c>
      <c r="B86" s="1" t="s">
        <v>9</v>
      </c>
      <c r="C86" s="2"/>
      <c r="D86" s="1"/>
      <c r="E86" s="1"/>
      <c r="F86" s="1" t="s">
        <v>14</v>
      </c>
    </row>
    <row r="87" spans="1:6" x14ac:dyDescent="0.25">
      <c r="A87" s="2">
        <v>69</v>
      </c>
      <c r="B87" s="2"/>
      <c r="C87" s="2" t="s">
        <v>14</v>
      </c>
      <c r="D87" s="1"/>
      <c r="E87" s="1"/>
      <c r="F87" s="1"/>
    </row>
    <row r="88" spans="1:6" x14ac:dyDescent="0.25">
      <c r="A88" s="2">
        <v>70</v>
      </c>
      <c r="B88" s="2"/>
      <c r="C88" s="2" t="s">
        <v>14</v>
      </c>
      <c r="D88" s="1"/>
      <c r="E88" s="1"/>
      <c r="F88" s="1"/>
    </row>
    <row r="89" spans="1:6" x14ac:dyDescent="0.25">
      <c r="A89" s="2">
        <v>71</v>
      </c>
      <c r="B89" s="2"/>
      <c r="C89" s="2"/>
      <c r="D89" s="1"/>
      <c r="E89" s="1"/>
      <c r="F89" s="1" t="s">
        <v>14</v>
      </c>
    </row>
    <row r="90" spans="1:6" x14ac:dyDescent="0.25">
      <c r="A90" s="2">
        <v>72</v>
      </c>
      <c r="B90" s="2"/>
      <c r="C90" s="2"/>
      <c r="D90" s="1" t="s">
        <v>14</v>
      </c>
      <c r="E90" s="1"/>
      <c r="F90" s="1"/>
    </row>
    <row r="91" spans="1:6" x14ac:dyDescent="0.25">
      <c r="A91" s="2">
        <v>73</v>
      </c>
      <c r="B91" s="2"/>
      <c r="C91" s="2"/>
      <c r="D91" s="1"/>
      <c r="E91" s="1"/>
      <c r="F91" s="1" t="s">
        <v>14</v>
      </c>
    </row>
    <row r="92" spans="1:6" x14ac:dyDescent="0.25">
      <c r="A92" s="2">
        <v>74</v>
      </c>
      <c r="B92" s="2"/>
      <c r="C92" s="2" t="s">
        <v>14</v>
      </c>
      <c r="D92" s="1"/>
      <c r="E92" s="1"/>
      <c r="F92" s="1"/>
    </row>
    <row r="93" spans="1:6" x14ac:dyDescent="0.25">
      <c r="A93" s="2">
        <v>75</v>
      </c>
      <c r="B93" s="2"/>
      <c r="C93" s="2"/>
      <c r="D93" s="1"/>
      <c r="E93" s="1"/>
      <c r="F93" s="1" t="s">
        <v>14</v>
      </c>
    </row>
    <row r="94" spans="1:6" x14ac:dyDescent="0.25">
      <c r="A94" s="2">
        <v>76</v>
      </c>
      <c r="B94" s="2"/>
      <c r="C94" s="2" t="s">
        <v>14</v>
      </c>
      <c r="D94" s="1"/>
      <c r="E94" s="1"/>
      <c r="F94" s="1"/>
    </row>
    <row r="95" spans="1:6" x14ac:dyDescent="0.25">
      <c r="A95" s="2">
        <v>77</v>
      </c>
      <c r="B95" s="2"/>
      <c r="C95" s="2" t="s">
        <v>14</v>
      </c>
      <c r="D95" s="1"/>
      <c r="E95" s="1"/>
      <c r="F95" s="1"/>
    </row>
    <row r="96" spans="1:6" x14ac:dyDescent="0.25">
      <c r="A96" s="2">
        <v>78</v>
      </c>
      <c r="B96" s="2"/>
      <c r="C96" s="2"/>
      <c r="D96" s="1"/>
      <c r="E96" s="1"/>
      <c r="F96" s="1" t="s">
        <v>14</v>
      </c>
    </row>
    <row r="98" spans="3:6" x14ac:dyDescent="0.25">
      <c r="C98">
        <f>COUNTIF(Table3[a],"x")</f>
        <v>38</v>
      </c>
      <c r="D98">
        <f>COUNTIF(Table3[b],"x")</f>
        <v>8</v>
      </c>
      <c r="E98">
        <f>COUNTIF(Table3[c],"x")</f>
        <v>8</v>
      </c>
      <c r="F98">
        <f>COUNTIF(Table3[d],"x")</f>
        <v>36</v>
      </c>
    </row>
  </sheetData>
  <mergeCells count="1">
    <mergeCell ref="A1:E1"/>
  </mergeCells>
  <pageMargins left="0.7" right="0.7" top="0.75" bottom="0.75" header="0.3" footer="0.3"/>
  <pageSetup orientation="portrait" r:id="rId1"/>
  <ignoredErrors>
    <ignoredError sqref="M2:M3 M10" calculatedColumn="1"/>
  </ignoredError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topLeftCell="K1" workbookViewId="0">
      <selection activeCell="L13" sqref="L13:Q22"/>
    </sheetView>
  </sheetViews>
  <sheetFormatPr defaultRowHeight="15" x14ac:dyDescent="0.25"/>
  <cols>
    <col min="3" max="3" width="9" customWidth="1"/>
    <col min="7" max="7" width="11" bestFit="1" customWidth="1"/>
    <col min="12" max="12" width="34.140625" bestFit="1" customWidth="1"/>
    <col min="20" max="20" width="34.140625" bestFit="1" customWidth="1"/>
  </cols>
  <sheetData>
    <row r="1" spans="1:17" x14ac:dyDescent="0.25">
      <c r="A1" s="25" t="s">
        <v>12</v>
      </c>
      <c r="B1" s="25"/>
      <c r="C1" s="25"/>
      <c r="D1" s="25"/>
      <c r="E1" s="25"/>
      <c r="F1" s="25"/>
      <c r="G1" s="25"/>
      <c r="H1" s="25"/>
      <c r="I1" s="25"/>
      <c r="L1" s="18" t="s">
        <v>77</v>
      </c>
      <c r="M1" s="14"/>
      <c r="N1" s="14"/>
      <c r="O1" s="14"/>
      <c r="P1" s="14"/>
      <c r="Q1" s="14"/>
    </row>
    <row r="2" spans="1:17" x14ac:dyDescent="0.25">
      <c r="A2" s="6"/>
      <c r="B2" s="6"/>
      <c r="C2" s="6"/>
      <c r="D2" s="6"/>
      <c r="E2" s="6"/>
      <c r="F2" s="6" t="s">
        <v>76</v>
      </c>
      <c r="G2" s="6" t="s">
        <v>82</v>
      </c>
      <c r="H2" s="6"/>
      <c r="I2" s="6"/>
      <c r="L2" s="19"/>
      <c r="M2" s="19"/>
      <c r="N2" s="19"/>
      <c r="O2" s="19"/>
      <c r="P2" s="19" t="s">
        <v>76</v>
      </c>
      <c r="Q2" s="17" t="s">
        <v>78</v>
      </c>
    </row>
    <row r="3" spans="1:17" x14ac:dyDescent="0.25">
      <c r="A3" t="s">
        <v>15</v>
      </c>
      <c r="F3">
        <f>COUNTIF(Table2[EI],"X")</f>
        <v>17</v>
      </c>
      <c r="G3" s="10">
        <f>F3/88</f>
        <v>0.19318181818181818</v>
      </c>
      <c r="L3" s="14" t="s">
        <v>15</v>
      </c>
      <c r="M3" s="16"/>
      <c r="N3" s="16"/>
      <c r="O3" s="16"/>
      <c r="P3" s="14">
        <f>COUNTIF(C13:C51,"X")</f>
        <v>5</v>
      </c>
      <c r="Q3" s="21">
        <f>P3/39</f>
        <v>0.12820512820512819</v>
      </c>
    </row>
    <row r="4" spans="1:17" x14ac:dyDescent="0.25">
      <c r="A4" t="s">
        <v>16</v>
      </c>
      <c r="F4">
        <f>COUNTIF(Table2[V],"X")</f>
        <v>30</v>
      </c>
      <c r="G4" s="10">
        <f t="shared" ref="G4:G10" si="0">F4/88</f>
        <v>0.34090909090909088</v>
      </c>
      <c r="L4" s="15" t="s">
        <v>16</v>
      </c>
      <c r="M4" s="17"/>
      <c r="N4" s="17"/>
      <c r="O4" s="17"/>
      <c r="P4" s="15">
        <f>COUNTIF(D13:D51,"X")</f>
        <v>14</v>
      </c>
      <c r="Q4" s="22">
        <f t="shared" ref="Q4:Q10" si="1">P4/39</f>
        <v>0.35897435897435898</v>
      </c>
    </row>
    <row r="5" spans="1:17" x14ac:dyDescent="0.25">
      <c r="A5" t="s">
        <v>19</v>
      </c>
      <c r="F5">
        <f>COUNTIF(Table2[PI],"X")</f>
        <v>42</v>
      </c>
      <c r="G5" s="10">
        <f t="shared" si="0"/>
        <v>0.47727272727272729</v>
      </c>
      <c r="L5" s="14" t="s">
        <v>19</v>
      </c>
      <c r="M5" s="16"/>
      <c r="N5" s="16"/>
      <c r="O5" s="16"/>
      <c r="P5" s="14">
        <f>COUNTIF(E13:E51,"X")</f>
        <v>10</v>
      </c>
      <c r="Q5" s="21">
        <f t="shared" si="1"/>
        <v>0.25641025641025639</v>
      </c>
    </row>
    <row r="6" spans="1:17" x14ac:dyDescent="0.25">
      <c r="A6" t="s">
        <v>20</v>
      </c>
      <c r="F6">
        <f>COUNTIF(Table2[PI],"X")</f>
        <v>42</v>
      </c>
      <c r="G6" s="10">
        <f t="shared" si="0"/>
        <v>0.47727272727272729</v>
      </c>
      <c r="L6" s="15" t="s">
        <v>20</v>
      </c>
      <c r="M6" s="17"/>
      <c r="N6" s="17"/>
      <c r="O6" s="17"/>
      <c r="P6" s="15">
        <f>COUNTIF(F13:F51,"X")</f>
        <v>17</v>
      </c>
      <c r="Q6" s="22">
        <f t="shared" si="1"/>
        <v>0.4358974358974359</v>
      </c>
    </row>
    <row r="7" spans="1:17" x14ac:dyDescent="0.25">
      <c r="A7" t="s">
        <v>21</v>
      </c>
      <c r="F7">
        <f>COUNTIF(Table2[IA],"X")</f>
        <v>10</v>
      </c>
      <c r="G7" s="10">
        <f t="shared" si="0"/>
        <v>0.11363636363636363</v>
      </c>
      <c r="L7" s="14" t="s">
        <v>21</v>
      </c>
      <c r="M7" s="14"/>
      <c r="N7" s="14"/>
      <c r="O7" s="14"/>
      <c r="P7" s="14">
        <f>COUNTIF(G13:G51,"X")</f>
        <v>3</v>
      </c>
      <c r="Q7" s="21">
        <f t="shared" si="1"/>
        <v>7.6923076923076927E-2</v>
      </c>
    </row>
    <row r="8" spans="1:17" x14ac:dyDescent="0.25">
      <c r="A8" t="s">
        <v>22</v>
      </c>
      <c r="F8">
        <f>COUNTIF(Table2[SO],"X")</f>
        <v>18</v>
      </c>
      <c r="G8" s="10">
        <f t="shared" si="0"/>
        <v>0.20454545454545456</v>
      </c>
      <c r="L8" s="15" t="s">
        <v>22</v>
      </c>
      <c r="M8" s="19"/>
      <c r="N8" s="19"/>
      <c r="O8" s="19"/>
      <c r="P8" s="15">
        <f>COUNTIF(H13:H51,"X")</f>
        <v>8</v>
      </c>
      <c r="Q8" s="22">
        <f t="shared" si="1"/>
        <v>0.20512820512820512</v>
      </c>
    </row>
    <row r="9" spans="1:17" x14ac:dyDescent="0.25">
      <c r="A9" t="s">
        <v>23</v>
      </c>
      <c r="F9">
        <f>COUNTIF(Table2[BII],"X")</f>
        <v>60</v>
      </c>
      <c r="G9" s="10">
        <f t="shared" si="0"/>
        <v>0.68181818181818177</v>
      </c>
      <c r="L9" s="14" t="s">
        <v>23</v>
      </c>
      <c r="M9" s="16"/>
      <c r="N9" s="16"/>
      <c r="O9" s="16"/>
      <c r="P9" s="14">
        <f>COUNTIF(I13:I51,"X")</f>
        <v>31</v>
      </c>
      <c r="Q9" s="21">
        <f t="shared" si="1"/>
        <v>0.79487179487179482</v>
      </c>
    </row>
    <row r="10" spans="1:17" x14ac:dyDescent="0.25">
      <c r="A10" t="s">
        <v>24</v>
      </c>
      <c r="F10">
        <f>COUNTIF(Table2[RM],"X")</f>
        <v>44</v>
      </c>
      <c r="G10" s="10">
        <f t="shared" si="0"/>
        <v>0.5</v>
      </c>
      <c r="L10" s="15" t="s">
        <v>24</v>
      </c>
      <c r="M10" s="17"/>
      <c r="N10" s="17"/>
      <c r="O10" s="17"/>
      <c r="P10" s="15">
        <f>COUNTIF(J13:J51,"X")</f>
        <v>23</v>
      </c>
      <c r="Q10" s="22">
        <f t="shared" si="1"/>
        <v>0.58974358974358976</v>
      </c>
    </row>
    <row r="11" spans="1:17" x14ac:dyDescent="0.25">
      <c r="C11" s="3"/>
      <c r="D11" s="3"/>
      <c r="E11" s="3"/>
      <c r="F11" s="3"/>
      <c r="G11" s="3"/>
      <c r="H11" s="3"/>
      <c r="I11" s="3"/>
      <c r="J11" s="3"/>
    </row>
    <row r="12" spans="1:17" x14ac:dyDescent="0.25">
      <c r="A12" s="2" t="s">
        <v>5</v>
      </c>
      <c r="B12" s="1" t="s">
        <v>6</v>
      </c>
      <c r="C12" s="2" t="s">
        <v>17</v>
      </c>
      <c r="D12" s="2" t="s">
        <v>18</v>
      </c>
      <c r="E12" s="2" t="s">
        <v>25</v>
      </c>
      <c r="F12" s="2" t="s">
        <v>26</v>
      </c>
      <c r="G12" s="2" t="s">
        <v>27</v>
      </c>
      <c r="H12" s="2" t="s">
        <v>28</v>
      </c>
      <c r="I12" s="2" t="s">
        <v>29</v>
      </c>
      <c r="J12" s="2" t="s">
        <v>30</v>
      </c>
    </row>
    <row r="13" spans="1:17" x14ac:dyDescent="0.25">
      <c r="A13" s="2">
        <v>1</v>
      </c>
      <c r="B13" s="2" t="s">
        <v>7</v>
      </c>
      <c r="C13" s="2" t="s">
        <v>14</v>
      </c>
      <c r="D13" s="2"/>
      <c r="E13" s="2"/>
      <c r="F13" s="2"/>
      <c r="G13" s="2"/>
      <c r="H13" s="2"/>
      <c r="I13" s="2" t="s">
        <v>14</v>
      </c>
      <c r="J13" s="2" t="s">
        <v>14</v>
      </c>
      <c r="L13" s="18" t="s">
        <v>79</v>
      </c>
      <c r="M13" s="14"/>
      <c r="N13" s="14"/>
      <c r="O13" s="14"/>
      <c r="P13" s="14"/>
      <c r="Q13" s="14"/>
    </row>
    <row r="14" spans="1:17" x14ac:dyDescent="0.25">
      <c r="A14" s="2">
        <v>3</v>
      </c>
      <c r="B14" s="2" t="s">
        <v>7</v>
      </c>
      <c r="C14" s="2"/>
      <c r="D14" s="2" t="s">
        <v>14</v>
      </c>
      <c r="E14" s="2"/>
      <c r="F14" s="2"/>
      <c r="G14" s="2"/>
      <c r="H14" s="2"/>
      <c r="I14" s="2" t="s">
        <v>14</v>
      </c>
      <c r="J14" s="2" t="s">
        <v>14</v>
      </c>
      <c r="L14" s="19"/>
      <c r="M14" s="19"/>
      <c r="N14" s="19"/>
      <c r="O14" s="19"/>
      <c r="P14" s="19" t="s">
        <v>76</v>
      </c>
      <c r="Q14" s="17" t="s">
        <v>78</v>
      </c>
    </row>
    <row r="15" spans="1:17" x14ac:dyDescent="0.25">
      <c r="A15" s="2">
        <v>4</v>
      </c>
      <c r="B15" s="2" t="s">
        <v>7</v>
      </c>
      <c r="C15" s="2"/>
      <c r="D15" s="2" t="s">
        <v>14</v>
      </c>
      <c r="E15" s="2"/>
      <c r="F15" s="2" t="s">
        <v>14</v>
      </c>
      <c r="G15" s="2"/>
      <c r="H15" s="2" t="s">
        <v>14</v>
      </c>
      <c r="I15" s="2"/>
      <c r="J15" s="2"/>
      <c r="L15" s="14" t="s">
        <v>15</v>
      </c>
      <c r="M15" s="16"/>
      <c r="N15" s="16"/>
      <c r="O15" s="16"/>
      <c r="P15" s="14">
        <f>COUNTIF(C52:C100,"X")</f>
        <v>12</v>
      </c>
      <c r="Q15" s="21">
        <f>P15/39</f>
        <v>0.30769230769230771</v>
      </c>
    </row>
    <row r="16" spans="1:17" x14ac:dyDescent="0.25">
      <c r="A16" s="2">
        <v>7</v>
      </c>
      <c r="B16" s="2" t="s">
        <v>7</v>
      </c>
      <c r="C16" s="2"/>
      <c r="D16" s="2"/>
      <c r="E16" s="2"/>
      <c r="F16" s="2" t="s">
        <v>14</v>
      </c>
      <c r="G16" s="2"/>
      <c r="H16" s="2"/>
      <c r="I16" s="2"/>
      <c r="J16" s="2"/>
      <c r="L16" s="15" t="s">
        <v>16</v>
      </c>
      <c r="M16" s="17"/>
      <c r="N16" s="17"/>
      <c r="O16" s="17"/>
      <c r="P16" s="15">
        <f>COUNTIF(D52:D100,"X")</f>
        <v>16</v>
      </c>
      <c r="Q16" s="22">
        <f t="shared" ref="Q16:Q22" si="2">P16/39</f>
        <v>0.41025641025641024</v>
      </c>
    </row>
    <row r="17" spans="1:17" x14ac:dyDescent="0.25">
      <c r="A17" s="2">
        <v>8</v>
      </c>
      <c r="B17" s="2" t="s">
        <v>7</v>
      </c>
      <c r="C17" s="2"/>
      <c r="D17" s="2" t="s">
        <v>14</v>
      </c>
      <c r="E17" s="2" t="s">
        <v>14</v>
      </c>
      <c r="F17" s="2"/>
      <c r="G17" s="2"/>
      <c r="H17" s="2"/>
      <c r="I17" s="2" t="s">
        <v>14</v>
      </c>
      <c r="J17" s="2"/>
      <c r="L17" s="14" t="s">
        <v>19</v>
      </c>
      <c r="M17" s="16"/>
      <c r="N17" s="16"/>
      <c r="O17" s="16"/>
      <c r="P17" s="14">
        <f>COUNTIF(E52:E100,"X")</f>
        <v>9</v>
      </c>
      <c r="Q17" s="21">
        <f t="shared" si="2"/>
        <v>0.23076923076923078</v>
      </c>
    </row>
    <row r="18" spans="1:17" x14ac:dyDescent="0.25">
      <c r="A18" s="2">
        <v>9</v>
      </c>
      <c r="B18" s="2" t="s">
        <v>7</v>
      </c>
      <c r="C18" s="2"/>
      <c r="D18" s="2" t="s">
        <v>14</v>
      </c>
      <c r="E18" s="2"/>
      <c r="F18" s="2"/>
      <c r="G18" s="2"/>
      <c r="H18" s="2"/>
      <c r="I18" s="2" t="s">
        <v>14</v>
      </c>
      <c r="J18" s="2" t="s">
        <v>14</v>
      </c>
      <c r="L18" s="15" t="s">
        <v>20</v>
      </c>
      <c r="M18" s="17"/>
      <c r="N18" s="17"/>
      <c r="O18" s="17"/>
      <c r="P18" s="15">
        <f>COUNTIF(F52:F100,"X")</f>
        <v>25</v>
      </c>
      <c r="Q18" s="22">
        <f t="shared" si="2"/>
        <v>0.64102564102564108</v>
      </c>
    </row>
    <row r="19" spans="1:17" x14ac:dyDescent="0.25">
      <c r="A19" s="2">
        <v>11</v>
      </c>
      <c r="B19" s="2" t="s">
        <v>7</v>
      </c>
      <c r="C19" s="2"/>
      <c r="D19" s="2"/>
      <c r="E19" s="2" t="s">
        <v>14</v>
      </c>
      <c r="F19" s="2"/>
      <c r="G19" s="2"/>
      <c r="H19" s="2"/>
      <c r="I19" s="2" t="s">
        <v>14</v>
      </c>
      <c r="J19" s="2" t="s">
        <v>14</v>
      </c>
      <c r="L19" s="14" t="s">
        <v>21</v>
      </c>
      <c r="M19" s="14"/>
      <c r="N19" s="14"/>
      <c r="O19" s="14"/>
      <c r="P19" s="14">
        <f>COUNTIF(G52:G100,"X")</f>
        <v>7</v>
      </c>
      <c r="Q19" s="21">
        <f t="shared" si="2"/>
        <v>0.17948717948717949</v>
      </c>
    </row>
    <row r="20" spans="1:17" x14ac:dyDescent="0.25">
      <c r="A20" s="2">
        <v>14</v>
      </c>
      <c r="B20" s="2" t="s">
        <v>7</v>
      </c>
      <c r="C20" s="2"/>
      <c r="D20" s="2" t="s">
        <v>14</v>
      </c>
      <c r="E20" s="2"/>
      <c r="F20" s="2"/>
      <c r="G20" s="2"/>
      <c r="H20" s="2"/>
      <c r="I20" s="2" t="s">
        <v>14</v>
      </c>
      <c r="J20" s="2" t="s">
        <v>14</v>
      </c>
      <c r="L20" s="15" t="s">
        <v>22</v>
      </c>
      <c r="M20" s="19"/>
      <c r="N20" s="19"/>
      <c r="O20" s="19"/>
      <c r="P20" s="15">
        <f>COUNTIF(H52:H100,"X")</f>
        <v>10</v>
      </c>
      <c r="Q20" s="22">
        <f t="shared" si="2"/>
        <v>0.25641025641025639</v>
      </c>
    </row>
    <row r="21" spans="1:17" x14ac:dyDescent="0.25">
      <c r="A21" s="2">
        <v>17</v>
      </c>
      <c r="B21" s="2" t="s">
        <v>7</v>
      </c>
      <c r="C21" s="2"/>
      <c r="D21" s="2" t="s">
        <v>14</v>
      </c>
      <c r="E21" s="2"/>
      <c r="F21" s="2"/>
      <c r="G21" s="2"/>
      <c r="H21" s="2"/>
      <c r="I21" s="2" t="s">
        <v>14</v>
      </c>
      <c r="J21" s="2" t="s">
        <v>14</v>
      </c>
      <c r="L21" s="14" t="s">
        <v>23</v>
      </c>
      <c r="M21" s="16"/>
      <c r="N21" s="16"/>
      <c r="O21" s="16"/>
      <c r="P21" s="14">
        <f>COUNTIF(I52:I100,"x")</f>
        <v>29</v>
      </c>
      <c r="Q21" s="21">
        <f t="shared" si="2"/>
        <v>0.74358974358974361</v>
      </c>
    </row>
    <row r="22" spans="1:17" x14ac:dyDescent="0.25">
      <c r="A22" s="2">
        <v>18</v>
      </c>
      <c r="B22" s="2" t="s">
        <v>7</v>
      </c>
      <c r="C22" s="2"/>
      <c r="D22" s="2"/>
      <c r="E22" s="2" t="s">
        <v>14</v>
      </c>
      <c r="F22" s="2"/>
      <c r="G22" s="2"/>
      <c r="H22" s="2"/>
      <c r="I22" s="2" t="s">
        <v>14</v>
      </c>
      <c r="J22" s="2" t="s">
        <v>14</v>
      </c>
      <c r="L22" s="15" t="s">
        <v>24</v>
      </c>
      <c r="M22" s="17"/>
      <c r="N22" s="17"/>
      <c r="O22" s="17"/>
      <c r="P22" s="15">
        <f>COUNTIF(J52:J100,"x")</f>
        <v>21</v>
      </c>
      <c r="Q22" s="22">
        <f t="shared" si="2"/>
        <v>0.53846153846153844</v>
      </c>
    </row>
    <row r="23" spans="1:17" x14ac:dyDescent="0.25">
      <c r="A23" s="2">
        <v>20</v>
      </c>
      <c r="B23" s="2" t="s">
        <v>7</v>
      </c>
      <c r="C23" s="2"/>
      <c r="D23" s="2"/>
      <c r="E23" s="2"/>
      <c r="F23" s="2" t="s">
        <v>14</v>
      </c>
      <c r="G23" s="2"/>
      <c r="H23" s="2"/>
      <c r="I23" s="2" t="s">
        <v>14</v>
      </c>
      <c r="J23" s="2" t="s">
        <v>14</v>
      </c>
    </row>
    <row r="24" spans="1:17" x14ac:dyDescent="0.25">
      <c r="A24" s="2">
        <v>23</v>
      </c>
      <c r="B24" s="2" t="s">
        <v>7</v>
      </c>
      <c r="C24" s="2"/>
      <c r="D24" s="2"/>
      <c r="E24" s="2" t="s">
        <v>14</v>
      </c>
      <c r="F24" s="2"/>
      <c r="G24" s="2"/>
      <c r="H24" s="2"/>
      <c r="I24" s="2" t="s">
        <v>14</v>
      </c>
      <c r="J24" s="2" t="s">
        <v>14</v>
      </c>
    </row>
    <row r="25" spans="1:17" x14ac:dyDescent="0.25">
      <c r="A25" s="2">
        <v>25</v>
      </c>
      <c r="B25" s="2" t="s">
        <v>7</v>
      </c>
      <c r="C25" s="2"/>
      <c r="D25" s="2"/>
      <c r="E25" s="2"/>
      <c r="F25" s="2"/>
      <c r="G25" s="2" t="s">
        <v>14</v>
      </c>
      <c r="H25" s="2"/>
      <c r="I25" s="2" t="s">
        <v>14</v>
      </c>
      <c r="J25" s="2" t="s">
        <v>14</v>
      </c>
    </row>
    <row r="26" spans="1:17" x14ac:dyDescent="0.25">
      <c r="A26" s="2">
        <v>26</v>
      </c>
      <c r="B26" s="2" t="s">
        <v>7</v>
      </c>
      <c r="C26" s="2"/>
      <c r="D26" s="2"/>
      <c r="E26" s="2"/>
      <c r="F26" s="2"/>
      <c r="G26" s="2"/>
      <c r="H26" s="2" t="s">
        <v>14</v>
      </c>
      <c r="I26" s="2" t="s">
        <v>14</v>
      </c>
      <c r="J26" s="2" t="s">
        <v>14</v>
      </c>
    </row>
    <row r="27" spans="1:17" x14ac:dyDescent="0.25">
      <c r="A27" s="2">
        <v>27</v>
      </c>
      <c r="B27" s="2" t="s">
        <v>7</v>
      </c>
      <c r="C27" s="2"/>
      <c r="D27" s="2"/>
      <c r="E27" s="2"/>
      <c r="F27" s="2" t="s">
        <v>14</v>
      </c>
      <c r="G27" s="2"/>
      <c r="H27" s="2"/>
      <c r="I27" s="2" t="s">
        <v>14</v>
      </c>
      <c r="J27" s="2" t="s">
        <v>14</v>
      </c>
    </row>
    <row r="28" spans="1:17" x14ac:dyDescent="0.25">
      <c r="A28" s="2">
        <v>28</v>
      </c>
      <c r="B28" s="2" t="s">
        <v>7</v>
      </c>
      <c r="C28" s="2"/>
      <c r="D28" s="2"/>
      <c r="E28" s="2"/>
      <c r="F28" s="2" t="s">
        <v>14</v>
      </c>
      <c r="G28" s="2"/>
      <c r="H28" s="2"/>
      <c r="I28" s="2" t="s">
        <v>14</v>
      </c>
      <c r="J28" s="2" t="s">
        <v>14</v>
      </c>
    </row>
    <row r="29" spans="1:17" x14ac:dyDescent="0.25">
      <c r="A29" s="2">
        <v>29</v>
      </c>
      <c r="B29" s="2" t="s">
        <v>7</v>
      </c>
      <c r="C29" s="2"/>
      <c r="D29" s="2"/>
      <c r="E29" s="2" t="s">
        <v>14</v>
      </c>
      <c r="F29" s="2"/>
      <c r="G29" s="2"/>
      <c r="H29" s="2"/>
      <c r="I29" s="2" t="s">
        <v>14</v>
      </c>
      <c r="J29" s="2" t="s">
        <v>14</v>
      </c>
    </row>
    <row r="30" spans="1:17" x14ac:dyDescent="0.25">
      <c r="A30" s="2">
        <v>30</v>
      </c>
      <c r="B30" s="2" t="s">
        <v>7</v>
      </c>
      <c r="C30" s="2"/>
      <c r="D30" s="2" t="s">
        <v>14</v>
      </c>
      <c r="E30" s="2" t="s">
        <v>14</v>
      </c>
      <c r="F30" s="2"/>
      <c r="G30" s="2"/>
      <c r="H30" s="2"/>
      <c r="I30" s="2" t="s">
        <v>14</v>
      </c>
      <c r="J30" s="2"/>
    </row>
    <row r="31" spans="1:17" x14ac:dyDescent="0.25">
      <c r="A31" s="2">
        <v>32</v>
      </c>
      <c r="B31" s="2" t="s">
        <v>7</v>
      </c>
      <c r="C31" s="2"/>
      <c r="D31" s="2"/>
      <c r="E31" s="2"/>
      <c r="F31" s="2" t="s">
        <v>14</v>
      </c>
      <c r="G31" s="2"/>
      <c r="H31" s="2"/>
      <c r="I31" s="2" t="s">
        <v>14</v>
      </c>
      <c r="J31" s="2" t="s">
        <v>14</v>
      </c>
    </row>
    <row r="32" spans="1:17" x14ac:dyDescent="0.25">
      <c r="A32" s="2">
        <v>33</v>
      </c>
      <c r="B32" s="2" t="s">
        <v>7</v>
      </c>
      <c r="C32" s="2"/>
      <c r="D32" s="2"/>
      <c r="E32" s="2" t="s">
        <v>14</v>
      </c>
      <c r="F32" s="2"/>
      <c r="G32" s="2"/>
      <c r="H32" s="2" t="s">
        <v>14</v>
      </c>
      <c r="I32" s="2" t="s">
        <v>14</v>
      </c>
      <c r="J32" s="2"/>
    </row>
    <row r="33" spans="1:10" x14ac:dyDescent="0.25">
      <c r="A33" s="2">
        <v>34</v>
      </c>
      <c r="B33" s="2" t="s">
        <v>7</v>
      </c>
      <c r="C33" s="2"/>
      <c r="D33" s="2"/>
      <c r="E33" s="2"/>
      <c r="F33" s="2" t="s">
        <v>14</v>
      </c>
      <c r="G33" s="2"/>
      <c r="H33" s="2" t="s">
        <v>14</v>
      </c>
      <c r="I33" s="2" t="s">
        <v>14</v>
      </c>
      <c r="J33" s="2"/>
    </row>
    <row r="34" spans="1:10" x14ac:dyDescent="0.25">
      <c r="A34" s="2">
        <v>35</v>
      </c>
      <c r="B34" s="2" t="s">
        <v>7</v>
      </c>
      <c r="C34" s="2"/>
      <c r="D34" s="2"/>
      <c r="E34" s="2"/>
      <c r="F34" s="2"/>
      <c r="G34" s="2"/>
      <c r="H34" s="2" t="s">
        <v>14</v>
      </c>
      <c r="I34" s="2" t="s">
        <v>14</v>
      </c>
      <c r="J34" s="2" t="s">
        <v>14</v>
      </c>
    </row>
    <row r="35" spans="1:10" x14ac:dyDescent="0.25">
      <c r="A35" s="2">
        <v>36</v>
      </c>
      <c r="B35" s="2" t="s">
        <v>7</v>
      </c>
      <c r="C35" s="2" t="s">
        <v>14</v>
      </c>
      <c r="D35" s="2"/>
      <c r="E35" s="2"/>
      <c r="F35" s="2"/>
      <c r="G35" s="2"/>
      <c r="H35" s="2" t="s">
        <v>14</v>
      </c>
      <c r="I35" s="2" t="s">
        <v>14</v>
      </c>
      <c r="J35" s="2"/>
    </row>
    <row r="36" spans="1:10" x14ac:dyDescent="0.25">
      <c r="A36" s="2">
        <v>41</v>
      </c>
      <c r="B36" s="2" t="s">
        <v>7</v>
      </c>
      <c r="C36" s="2"/>
      <c r="D36" s="2" t="s">
        <v>14</v>
      </c>
      <c r="E36" s="2"/>
      <c r="F36" s="2"/>
      <c r="G36" s="2"/>
      <c r="H36" s="2"/>
      <c r="I36" s="2"/>
      <c r="J36" s="2"/>
    </row>
    <row r="37" spans="1:10" x14ac:dyDescent="0.25">
      <c r="A37" s="2">
        <v>49</v>
      </c>
      <c r="B37" s="2" t="s">
        <v>7</v>
      </c>
      <c r="C37" s="2"/>
      <c r="D37" s="2"/>
      <c r="E37" s="2"/>
      <c r="F37" s="2" t="s">
        <v>14</v>
      </c>
      <c r="G37" s="2"/>
      <c r="H37" s="2" t="s">
        <v>14</v>
      </c>
      <c r="I37" s="2" t="s">
        <v>14</v>
      </c>
      <c r="J37" s="2"/>
    </row>
    <row r="38" spans="1:10" x14ac:dyDescent="0.25">
      <c r="A38" s="2">
        <v>54</v>
      </c>
      <c r="B38" s="2" t="s">
        <v>7</v>
      </c>
      <c r="C38" s="2"/>
      <c r="D38" s="2" t="s">
        <v>14</v>
      </c>
      <c r="E38" s="2" t="s">
        <v>14</v>
      </c>
      <c r="F38" s="2"/>
      <c r="G38" s="2"/>
      <c r="H38" s="2"/>
      <c r="I38" s="2" t="s">
        <v>14</v>
      </c>
      <c r="J38" s="2"/>
    </row>
    <row r="39" spans="1:10" x14ac:dyDescent="0.25">
      <c r="A39" s="2">
        <v>55</v>
      </c>
      <c r="B39" s="2" t="s">
        <v>7</v>
      </c>
      <c r="C39" s="2"/>
      <c r="D39" s="2" t="s">
        <v>14</v>
      </c>
      <c r="E39" s="2"/>
      <c r="F39" s="2" t="s">
        <v>14</v>
      </c>
      <c r="G39" s="2"/>
      <c r="H39" s="2"/>
      <c r="I39" s="2" t="s">
        <v>14</v>
      </c>
      <c r="J39" s="2"/>
    </row>
    <row r="40" spans="1:10" x14ac:dyDescent="0.25">
      <c r="A40" s="2">
        <v>56</v>
      </c>
      <c r="B40" s="2" t="s">
        <v>7</v>
      </c>
      <c r="C40" s="2" t="s">
        <v>14</v>
      </c>
      <c r="D40" s="2" t="s">
        <v>14</v>
      </c>
      <c r="E40" s="2"/>
      <c r="F40" s="2"/>
      <c r="G40" s="2"/>
      <c r="H40" s="2"/>
      <c r="I40" s="2"/>
      <c r="J40" s="2" t="s">
        <v>14</v>
      </c>
    </row>
    <row r="41" spans="1:10" x14ac:dyDescent="0.25">
      <c r="A41" s="2">
        <v>57</v>
      </c>
      <c r="B41" s="2" t="s">
        <v>7</v>
      </c>
      <c r="C41" s="2" t="s">
        <v>14</v>
      </c>
      <c r="D41" s="2"/>
      <c r="E41" s="2"/>
      <c r="F41" s="2" t="s">
        <v>14</v>
      </c>
      <c r="G41" s="2"/>
      <c r="H41" s="2"/>
      <c r="I41" s="2"/>
      <c r="J41" s="2" t="s">
        <v>14</v>
      </c>
    </row>
    <row r="42" spans="1:10" x14ac:dyDescent="0.25">
      <c r="A42" s="2">
        <v>58</v>
      </c>
      <c r="B42" s="2" t="s">
        <v>7</v>
      </c>
      <c r="C42" s="2"/>
      <c r="D42" s="2"/>
      <c r="E42" s="2"/>
      <c r="F42" s="2" t="s">
        <v>14</v>
      </c>
      <c r="G42" s="2" t="s">
        <v>14</v>
      </c>
      <c r="H42" s="2"/>
      <c r="I42" s="2" t="s">
        <v>14</v>
      </c>
      <c r="J42" s="2" t="s">
        <v>14</v>
      </c>
    </row>
    <row r="43" spans="1:10" x14ac:dyDescent="0.25">
      <c r="A43" s="2">
        <v>60</v>
      </c>
      <c r="B43" s="2" t="s">
        <v>7</v>
      </c>
      <c r="C43" s="2" t="s">
        <v>14</v>
      </c>
      <c r="D43" s="2"/>
      <c r="E43" s="2"/>
      <c r="F43" s="2" t="s">
        <v>14</v>
      </c>
      <c r="G43" s="2"/>
      <c r="H43" s="2"/>
      <c r="I43" s="2" t="s">
        <v>14</v>
      </c>
      <c r="J43" s="2"/>
    </row>
    <row r="44" spans="1:10" x14ac:dyDescent="0.25">
      <c r="A44" s="2">
        <v>62</v>
      </c>
      <c r="B44" s="2" t="s">
        <v>7</v>
      </c>
      <c r="C44" s="2"/>
      <c r="D44" s="2"/>
      <c r="E44" s="2" t="s">
        <v>14</v>
      </c>
      <c r="F44" s="2" t="s">
        <v>14</v>
      </c>
      <c r="G44" s="2"/>
      <c r="H44" s="2" t="s">
        <v>14</v>
      </c>
      <c r="I44" s="2"/>
      <c r="J44" s="2"/>
    </row>
    <row r="45" spans="1:10" x14ac:dyDescent="0.25">
      <c r="A45" s="2">
        <v>63</v>
      </c>
      <c r="B45" s="2" t="s">
        <v>7</v>
      </c>
      <c r="C45" s="2"/>
      <c r="D45" s="2"/>
      <c r="E45" s="2"/>
      <c r="F45" s="2"/>
      <c r="G45" s="2" t="s">
        <v>14</v>
      </c>
      <c r="H45" s="2"/>
      <c r="I45" s="2" t="s">
        <v>14</v>
      </c>
      <c r="J45" s="2" t="s">
        <v>14</v>
      </c>
    </row>
    <row r="46" spans="1:10" x14ac:dyDescent="0.25">
      <c r="A46" s="2">
        <v>66</v>
      </c>
      <c r="B46" s="2" t="s">
        <v>7</v>
      </c>
      <c r="C46" s="2"/>
      <c r="D46" s="2" t="s">
        <v>14</v>
      </c>
      <c r="E46" s="2" t="s">
        <v>14</v>
      </c>
      <c r="F46" s="2" t="s">
        <v>14</v>
      </c>
      <c r="G46" s="2"/>
      <c r="H46" s="2"/>
      <c r="I46" s="2"/>
      <c r="J46" s="2"/>
    </row>
    <row r="47" spans="1:10" x14ac:dyDescent="0.25">
      <c r="A47" s="2">
        <v>67</v>
      </c>
      <c r="B47" s="2" t="s">
        <v>7</v>
      </c>
      <c r="C47" s="2"/>
      <c r="D47" s="2"/>
      <c r="E47" s="2"/>
      <c r="F47" s="2" t="s">
        <v>14</v>
      </c>
      <c r="G47" s="2"/>
      <c r="H47" s="2"/>
      <c r="I47" s="2"/>
      <c r="J47" s="2"/>
    </row>
    <row r="48" spans="1:10" x14ac:dyDescent="0.25">
      <c r="A48" s="2">
        <v>68</v>
      </c>
      <c r="B48" s="2" t="s">
        <v>7</v>
      </c>
      <c r="C48" s="2"/>
      <c r="D48" s="2" t="s">
        <v>14</v>
      </c>
      <c r="E48" s="2"/>
      <c r="F48" s="2"/>
      <c r="G48" s="2"/>
      <c r="H48" s="2"/>
      <c r="I48" s="2" t="s">
        <v>14</v>
      </c>
      <c r="J48" s="2" t="s">
        <v>14</v>
      </c>
    </row>
    <row r="49" spans="1:10" x14ac:dyDescent="0.25">
      <c r="A49" s="2">
        <v>79</v>
      </c>
      <c r="B49" s="1" t="s">
        <v>7</v>
      </c>
      <c r="C49" s="2"/>
      <c r="D49" s="2"/>
      <c r="E49" s="2"/>
      <c r="F49" s="2" t="s">
        <v>14</v>
      </c>
      <c r="G49" s="2"/>
      <c r="H49" s="2"/>
      <c r="I49" s="2" t="s">
        <v>14</v>
      </c>
      <c r="J49" s="2"/>
    </row>
    <row r="50" spans="1:10" x14ac:dyDescent="0.25">
      <c r="A50" s="2">
        <v>80</v>
      </c>
      <c r="B50" s="1" t="s">
        <v>7</v>
      </c>
      <c r="C50" s="2"/>
      <c r="D50" s="2" t="s">
        <v>14</v>
      </c>
      <c r="E50" s="2"/>
      <c r="F50" s="2"/>
      <c r="G50" s="2"/>
      <c r="H50" s="2"/>
      <c r="I50" s="2" t="s">
        <v>14</v>
      </c>
      <c r="J50" s="2" t="s">
        <v>14</v>
      </c>
    </row>
    <row r="51" spans="1:10" x14ac:dyDescent="0.25">
      <c r="A51" s="2">
        <v>81</v>
      </c>
      <c r="B51" s="1" t="s">
        <v>7</v>
      </c>
      <c r="C51" s="2"/>
      <c r="D51" s="2"/>
      <c r="E51" s="2"/>
      <c r="F51" s="2" t="s">
        <v>14</v>
      </c>
      <c r="G51" s="2"/>
      <c r="H51" s="2"/>
      <c r="I51" s="2" t="s">
        <v>14</v>
      </c>
      <c r="J51" s="2" t="s">
        <v>14</v>
      </c>
    </row>
    <row r="52" spans="1:10" x14ac:dyDescent="0.25">
      <c r="A52" s="2">
        <v>2</v>
      </c>
      <c r="B52" s="2" t="s">
        <v>9</v>
      </c>
      <c r="C52" s="2"/>
      <c r="D52" s="2"/>
      <c r="E52" s="2"/>
      <c r="F52" s="2"/>
      <c r="G52" s="2"/>
      <c r="H52" s="2" t="s">
        <v>14</v>
      </c>
      <c r="I52" s="2" t="s">
        <v>14</v>
      </c>
      <c r="J52" s="2" t="s">
        <v>14</v>
      </c>
    </row>
    <row r="53" spans="1:10" x14ac:dyDescent="0.25">
      <c r="A53" s="2">
        <v>5</v>
      </c>
      <c r="B53" s="2" t="s">
        <v>9</v>
      </c>
      <c r="C53" s="2"/>
      <c r="D53" s="2" t="s">
        <v>14</v>
      </c>
      <c r="E53" s="2"/>
      <c r="F53" s="2" t="s">
        <v>14</v>
      </c>
      <c r="G53" s="2"/>
      <c r="H53" s="2"/>
      <c r="I53" s="2" t="s">
        <v>14</v>
      </c>
      <c r="J53" s="2"/>
    </row>
    <row r="54" spans="1:10" x14ac:dyDescent="0.25">
      <c r="A54" s="2">
        <v>6</v>
      </c>
      <c r="B54" s="2" t="s">
        <v>9</v>
      </c>
      <c r="C54" s="2"/>
      <c r="D54" s="2"/>
      <c r="E54" s="2"/>
      <c r="F54" s="2" t="s">
        <v>14</v>
      </c>
      <c r="G54" s="2"/>
      <c r="H54" s="2"/>
      <c r="I54" s="2" t="s">
        <v>14</v>
      </c>
      <c r="J54" s="2" t="s">
        <v>14</v>
      </c>
    </row>
    <row r="55" spans="1:10" x14ac:dyDescent="0.25">
      <c r="A55" s="2">
        <v>10</v>
      </c>
      <c r="B55" s="2" t="s">
        <v>9</v>
      </c>
      <c r="C55" s="2"/>
      <c r="D55" s="2"/>
      <c r="E55" s="2"/>
      <c r="F55" s="2" t="s">
        <v>14</v>
      </c>
      <c r="G55" s="2"/>
      <c r="H55" s="2"/>
      <c r="I55" s="2"/>
      <c r="J55" s="2"/>
    </row>
    <row r="56" spans="1:10" x14ac:dyDescent="0.25">
      <c r="A56" s="2">
        <v>12</v>
      </c>
      <c r="B56" s="2" t="s">
        <v>9</v>
      </c>
      <c r="C56" s="2"/>
      <c r="D56" s="2" t="s">
        <v>14</v>
      </c>
      <c r="E56" s="2"/>
      <c r="F56" s="2" t="s">
        <v>14</v>
      </c>
      <c r="G56" s="2" t="s">
        <v>14</v>
      </c>
      <c r="H56" s="2"/>
      <c r="I56" s="2"/>
      <c r="J56" s="2"/>
    </row>
    <row r="57" spans="1:10" x14ac:dyDescent="0.25">
      <c r="A57" s="2">
        <v>13</v>
      </c>
      <c r="B57" s="2" t="s">
        <v>9</v>
      </c>
      <c r="C57" s="2" t="s">
        <v>14</v>
      </c>
      <c r="D57" s="2" t="s">
        <v>14</v>
      </c>
      <c r="E57" s="2"/>
      <c r="F57" s="2" t="s">
        <v>14</v>
      </c>
      <c r="G57" s="2"/>
      <c r="H57" s="2"/>
      <c r="I57" s="2"/>
      <c r="J57" s="2"/>
    </row>
    <row r="58" spans="1:10" x14ac:dyDescent="0.25">
      <c r="A58" s="2">
        <v>15</v>
      </c>
      <c r="B58" s="2" t="s">
        <v>9</v>
      </c>
      <c r="C58" s="2"/>
      <c r="D58" s="2"/>
      <c r="E58" s="2" t="s">
        <v>14</v>
      </c>
      <c r="F58" s="2"/>
      <c r="G58" s="2"/>
      <c r="H58" s="2"/>
      <c r="I58" s="2" t="s">
        <v>14</v>
      </c>
      <c r="J58" s="2" t="s">
        <v>14</v>
      </c>
    </row>
    <row r="59" spans="1:10" x14ac:dyDescent="0.25">
      <c r="A59" s="2">
        <v>16</v>
      </c>
      <c r="B59" s="2" t="s">
        <v>9</v>
      </c>
      <c r="C59" s="2"/>
      <c r="D59" s="2"/>
      <c r="E59" s="2"/>
      <c r="F59" s="2"/>
      <c r="G59" s="2" t="s">
        <v>14</v>
      </c>
      <c r="H59" s="2"/>
      <c r="I59" s="2" t="s">
        <v>14</v>
      </c>
      <c r="J59" s="2" t="s">
        <v>14</v>
      </c>
    </row>
    <row r="60" spans="1:10" x14ac:dyDescent="0.25">
      <c r="A60" s="2">
        <v>19</v>
      </c>
      <c r="B60" s="2" t="s">
        <v>9</v>
      </c>
      <c r="C60" s="2"/>
      <c r="D60" s="2" t="s">
        <v>14</v>
      </c>
      <c r="E60" s="2"/>
      <c r="F60" s="2"/>
      <c r="G60" s="2" t="s">
        <v>14</v>
      </c>
      <c r="H60" s="2" t="s">
        <v>14</v>
      </c>
      <c r="I60" s="2"/>
      <c r="J60" s="2"/>
    </row>
    <row r="61" spans="1:10" x14ac:dyDescent="0.25">
      <c r="A61" s="2">
        <v>21</v>
      </c>
      <c r="B61" s="2" t="s">
        <v>9</v>
      </c>
      <c r="C61" s="2" t="s">
        <v>14</v>
      </c>
      <c r="D61" s="2"/>
      <c r="E61" s="2"/>
      <c r="F61" s="2" t="s">
        <v>14</v>
      </c>
      <c r="G61" s="2"/>
      <c r="H61" s="2"/>
      <c r="I61" s="2" t="s">
        <v>14</v>
      </c>
      <c r="J61" s="2"/>
    </row>
    <row r="62" spans="1:10" x14ac:dyDescent="0.25">
      <c r="A62" s="2">
        <v>22</v>
      </c>
      <c r="B62" s="2" t="s">
        <v>9</v>
      </c>
      <c r="C62" s="2"/>
      <c r="D62" s="2" t="s">
        <v>14</v>
      </c>
      <c r="E62" s="2" t="s">
        <v>14</v>
      </c>
      <c r="F62" s="2"/>
      <c r="G62" s="2"/>
      <c r="H62" s="2"/>
      <c r="I62" s="2"/>
      <c r="J62" s="2" t="s">
        <v>14</v>
      </c>
    </row>
    <row r="63" spans="1:10" x14ac:dyDescent="0.25">
      <c r="A63" s="2">
        <v>24</v>
      </c>
      <c r="B63" s="2" t="s">
        <v>9</v>
      </c>
      <c r="C63" s="2"/>
      <c r="D63" s="2"/>
      <c r="E63" s="2"/>
      <c r="F63" s="2" t="s">
        <v>14</v>
      </c>
      <c r="G63" s="2"/>
      <c r="H63" s="2"/>
      <c r="I63" s="2" t="s">
        <v>14</v>
      </c>
      <c r="J63" s="2" t="s">
        <v>14</v>
      </c>
    </row>
    <row r="64" spans="1:10" x14ac:dyDescent="0.25">
      <c r="A64" s="2">
        <v>31</v>
      </c>
      <c r="B64" s="2" t="s">
        <v>9</v>
      </c>
      <c r="C64" s="2"/>
      <c r="D64" s="2" t="s">
        <v>14</v>
      </c>
      <c r="E64" s="2"/>
      <c r="F64" s="2"/>
      <c r="G64" s="2" t="s">
        <v>14</v>
      </c>
      <c r="H64" s="2" t="s">
        <v>14</v>
      </c>
      <c r="I64" s="2"/>
      <c r="J64" s="2"/>
    </row>
    <row r="65" spans="1:10" x14ac:dyDescent="0.25">
      <c r="A65" s="2">
        <v>37</v>
      </c>
      <c r="B65" s="2" t="s">
        <v>9</v>
      </c>
      <c r="C65" s="2"/>
      <c r="D65" s="2"/>
      <c r="E65" s="2"/>
      <c r="F65" s="2"/>
      <c r="G65" s="2" t="s">
        <v>14</v>
      </c>
      <c r="H65" s="2"/>
      <c r="I65" s="2"/>
      <c r="J65" s="2"/>
    </row>
    <row r="66" spans="1:10" x14ac:dyDescent="0.25">
      <c r="A66" s="2">
        <v>38</v>
      </c>
      <c r="B66" s="2" t="s">
        <v>9</v>
      </c>
      <c r="C66" s="2"/>
      <c r="D66" s="2"/>
      <c r="E66" s="2"/>
      <c r="F66" s="2" t="s">
        <v>14</v>
      </c>
      <c r="G66" s="2"/>
      <c r="H66" s="2"/>
      <c r="I66" s="2" t="s">
        <v>14</v>
      </c>
      <c r="J66" s="2" t="s">
        <v>14</v>
      </c>
    </row>
    <row r="67" spans="1:10" x14ac:dyDescent="0.25">
      <c r="A67" s="2">
        <v>39</v>
      </c>
      <c r="B67" s="2" t="s">
        <v>9</v>
      </c>
      <c r="C67" s="2"/>
      <c r="D67" s="2"/>
      <c r="E67" s="2"/>
      <c r="F67" s="2"/>
      <c r="G67" s="2"/>
      <c r="H67" s="2"/>
      <c r="I67" s="2" t="s">
        <v>14</v>
      </c>
      <c r="J67" s="2"/>
    </row>
    <row r="68" spans="1:10" x14ac:dyDescent="0.25">
      <c r="A68" s="2">
        <v>40</v>
      </c>
      <c r="B68" s="2" t="s">
        <v>9</v>
      </c>
      <c r="C68" s="2" t="s">
        <v>14</v>
      </c>
      <c r="D68" s="2"/>
      <c r="E68" s="2"/>
      <c r="F68" s="2"/>
      <c r="G68" s="2"/>
      <c r="H68" s="2"/>
      <c r="I68" s="2" t="s">
        <v>14</v>
      </c>
      <c r="J68" s="2" t="s">
        <v>14</v>
      </c>
    </row>
    <row r="69" spans="1:10" x14ac:dyDescent="0.25">
      <c r="A69" s="2">
        <v>42</v>
      </c>
      <c r="B69" s="2" t="s">
        <v>9</v>
      </c>
      <c r="C69" s="2"/>
      <c r="D69" s="2"/>
      <c r="E69" s="2"/>
      <c r="F69" s="2" t="s">
        <v>14</v>
      </c>
      <c r="G69" s="2"/>
      <c r="H69" s="2" t="s">
        <v>14</v>
      </c>
      <c r="I69" s="2" t="s">
        <v>14</v>
      </c>
      <c r="J69" s="2"/>
    </row>
    <row r="70" spans="1:10" x14ac:dyDescent="0.25">
      <c r="A70" s="2">
        <v>43</v>
      </c>
      <c r="B70" s="2" t="s">
        <v>9</v>
      </c>
      <c r="C70" s="2" t="s">
        <v>14</v>
      </c>
      <c r="D70" s="2" t="s">
        <v>14</v>
      </c>
      <c r="E70" s="2"/>
      <c r="F70" s="2" t="s">
        <v>14</v>
      </c>
      <c r="G70" s="2"/>
      <c r="H70" s="2"/>
      <c r="I70" s="2"/>
      <c r="J70" s="2"/>
    </row>
    <row r="71" spans="1:10" x14ac:dyDescent="0.25">
      <c r="A71" s="2">
        <v>44</v>
      </c>
      <c r="B71" s="2" t="s">
        <v>9</v>
      </c>
      <c r="C71" s="2"/>
      <c r="D71" s="2"/>
      <c r="E71" s="2"/>
      <c r="F71" s="2" t="s">
        <v>14</v>
      </c>
      <c r="G71" s="2"/>
      <c r="H71" s="2"/>
      <c r="I71" s="2" t="s">
        <v>14</v>
      </c>
      <c r="J71" s="2" t="s">
        <v>14</v>
      </c>
    </row>
    <row r="72" spans="1:10" x14ac:dyDescent="0.25">
      <c r="A72" s="2">
        <v>45</v>
      </c>
      <c r="B72" s="2" t="s">
        <v>9</v>
      </c>
      <c r="C72" s="2"/>
      <c r="D72" s="2"/>
      <c r="E72" s="2"/>
      <c r="F72" s="2" t="s">
        <v>14</v>
      </c>
      <c r="G72" s="2"/>
      <c r="H72" s="2" t="s">
        <v>14</v>
      </c>
      <c r="I72" s="2"/>
      <c r="J72" s="2" t="s">
        <v>14</v>
      </c>
    </row>
    <row r="73" spans="1:10" x14ac:dyDescent="0.25">
      <c r="A73" s="2">
        <v>46</v>
      </c>
      <c r="B73" s="2" t="s">
        <v>9</v>
      </c>
      <c r="C73" s="2" t="s">
        <v>14</v>
      </c>
      <c r="D73" s="2" t="s">
        <v>14</v>
      </c>
      <c r="E73" s="2"/>
      <c r="F73" s="2"/>
      <c r="G73" s="2"/>
      <c r="H73" s="2"/>
      <c r="I73" s="2" t="s">
        <v>14</v>
      </c>
      <c r="J73" s="2"/>
    </row>
    <row r="74" spans="1:10" x14ac:dyDescent="0.25">
      <c r="A74" s="2">
        <v>47</v>
      </c>
      <c r="B74" s="2" t="s">
        <v>9</v>
      </c>
      <c r="C74" s="2" t="s">
        <v>14</v>
      </c>
      <c r="D74" s="2"/>
      <c r="E74" s="2"/>
      <c r="F74" s="2" t="s">
        <v>14</v>
      </c>
      <c r="G74" s="2"/>
      <c r="H74" s="2"/>
      <c r="I74" s="2"/>
      <c r="J74" s="2" t="s">
        <v>14</v>
      </c>
    </row>
    <row r="75" spans="1:10" x14ac:dyDescent="0.25">
      <c r="A75" s="2">
        <v>48</v>
      </c>
      <c r="B75" s="2" t="s">
        <v>9</v>
      </c>
      <c r="C75" s="2"/>
      <c r="D75" s="2"/>
      <c r="E75" s="2" t="s">
        <v>14</v>
      </c>
      <c r="F75" s="2"/>
      <c r="G75" s="2"/>
      <c r="H75" s="2"/>
      <c r="I75" s="2" t="s">
        <v>14</v>
      </c>
      <c r="J75" s="2" t="s">
        <v>14</v>
      </c>
    </row>
    <row r="76" spans="1:10" x14ac:dyDescent="0.25">
      <c r="A76" s="2">
        <v>50</v>
      </c>
      <c r="B76" s="2" t="s">
        <v>9</v>
      </c>
      <c r="C76" s="2"/>
      <c r="D76" s="2" t="s">
        <v>14</v>
      </c>
      <c r="E76" s="2"/>
      <c r="F76" s="2"/>
      <c r="G76" s="2"/>
      <c r="H76" s="2"/>
      <c r="I76" s="2" t="s">
        <v>14</v>
      </c>
      <c r="J76" s="2" t="s">
        <v>14</v>
      </c>
    </row>
    <row r="77" spans="1:10" x14ac:dyDescent="0.25">
      <c r="A77" s="2">
        <v>51</v>
      </c>
      <c r="B77" s="2" t="s">
        <v>9</v>
      </c>
      <c r="C77" s="2"/>
      <c r="D77" s="2" t="s">
        <v>14</v>
      </c>
      <c r="E77" s="2"/>
      <c r="F77" s="2"/>
      <c r="G77" s="2"/>
      <c r="H77" s="2"/>
      <c r="I77" s="2" t="s">
        <v>14</v>
      </c>
      <c r="J77" s="2" t="s">
        <v>14</v>
      </c>
    </row>
    <row r="78" spans="1:10" x14ac:dyDescent="0.25">
      <c r="A78" s="2">
        <v>52</v>
      </c>
      <c r="B78" s="2" t="s">
        <v>9</v>
      </c>
      <c r="C78" s="2"/>
      <c r="D78" s="2"/>
      <c r="E78" s="2" t="s">
        <v>14</v>
      </c>
      <c r="F78" s="2"/>
      <c r="G78" s="2"/>
      <c r="H78" s="2"/>
      <c r="I78" s="2" t="s">
        <v>14</v>
      </c>
      <c r="J78" s="2" t="s">
        <v>14</v>
      </c>
    </row>
    <row r="79" spans="1:10" x14ac:dyDescent="0.25">
      <c r="A79" s="2">
        <v>53</v>
      </c>
      <c r="B79" s="2" t="s">
        <v>9</v>
      </c>
      <c r="C79" s="2"/>
      <c r="D79" s="2"/>
      <c r="E79" s="2"/>
      <c r="F79" s="2" t="s">
        <v>14</v>
      </c>
      <c r="G79" s="2"/>
      <c r="H79" s="2"/>
      <c r="I79" s="2" t="s">
        <v>14</v>
      </c>
      <c r="J79" s="2" t="s">
        <v>14</v>
      </c>
    </row>
    <row r="80" spans="1:10" x14ac:dyDescent="0.25">
      <c r="A80" s="2">
        <v>59</v>
      </c>
      <c r="B80" s="2" t="s">
        <v>9</v>
      </c>
      <c r="C80" s="2" t="s">
        <v>14</v>
      </c>
      <c r="D80" s="2"/>
      <c r="E80" s="2"/>
      <c r="F80" s="2"/>
      <c r="G80" s="2"/>
      <c r="H80" s="2" t="s">
        <v>14</v>
      </c>
      <c r="I80" s="2" t="s">
        <v>14</v>
      </c>
      <c r="J80" s="2"/>
    </row>
    <row r="81" spans="1:10" x14ac:dyDescent="0.25">
      <c r="A81" s="2">
        <v>61</v>
      </c>
      <c r="B81" s="2" t="s">
        <v>9</v>
      </c>
      <c r="C81" s="2"/>
      <c r="D81" s="2"/>
      <c r="E81" s="2"/>
      <c r="F81" s="2" t="s">
        <v>14</v>
      </c>
      <c r="G81" s="2"/>
      <c r="H81" s="2"/>
      <c r="I81" s="2"/>
      <c r="J81" s="2"/>
    </row>
    <row r="82" spans="1:10" x14ac:dyDescent="0.25">
      <c r="A82" s="2">
        <v>64</v>
      </c>
      <c r="B82" s="2" t="s">
        <v>9</v>
      </c>
      <c r="C82" s="2"/>
      <c r="D82" s="2"/>
      <c r="E82" s="2"/>
      <c r="F82" s="2" t="s">
        <v>14</v>
      </c>
      <c r="G82" s="2"/>
      <c r="H82" s="2"/>
      <c r="I82" s="2" t="s">
        <v>14</v>
      </c>
      <c r="J82" s="2" t="s">
        <v>14</v>
      </c>
    </row>
    <row r="83" spans="1:10" x14ac:dyDescent="0.25">
      <c r="A83" s="2">
        <v>65</v>
      </c>
      <c r="B83" s="2" t="s">
        <v>9</v>
      </c>
      <c r="C83" s="2" t="s">
        <v>14</v>
      </c>
      <c r="D83" s="2" t="s">
        <v>14</v>
      </c>
      <c r="E83" s="2"/>
      <c r="F83" s="2"/>
      <c r="G83" s="2"/>
      <c r="H83" s="2"/>
      <c r="I83" s="2"/>
      <c r="J83" s="2" t="s">
        <v>14</v>
      </c>
    </row>
    <row r="84" spans="1:10" x14ac:dyDescent="0.25">
      <c r="A84" s="2">
        <v>82</v>
      </c>
      <c r="B84" s="1" t="s">
        <v>9</v>
      </c>
      <c r="C84" s="2"/>
      <c r="D84" s="2" t="s">
        <v>14</v>
      </c>
      <c r="E84" s="2"/>
      <c r="F84" s="2" t="s">
        <v>14</v>
      </c>
      <c r="G84" s="2"/>
      <c r="H84" s="2"/>
      <c r="I84" s="2" t="s">
        <v>14</v>
      </c>
      <c r="J84" s="2"/>
    </row>
    <row r="85" spans="1:10" x14ac:dyDescent="0.25">
      <c r="A85" s="2">
        <v>83</v>
      </c>
      <c r="B85" s="1" t="s">
        <v>9</v>
      </c>
      <c r="C85" s="2" t="s">
        <v>14</v>
      </c>
      <c r="D85" s="2"/>
      <c r="E85" s="2" t="s">
        <v>14</v>
      </c>
      <c r="F85" s="2"/>
      <c r="G85" s="2"/>
      <c r="H85" s="2"/>
      <c r="I85" s="2"/>
      <c r="J85" s="2" t="s">
        <v>14</v>
      </c>
    </row>
    <row r="86" spans="1:10" x14ac:dyDescent="0.25">
      <c r="A86" s="2">
        <v>84</v>
      </c>
      <c r="B86" s="1" t="s">
        <v>9</v>
      </c>
      <c r="C86" s="2"/>
      <c r="D86" s="2"/>
      <c r="E86" s="2"/>
      <c r="F86" s="2"/>
      <c r="G86" s="2"/>
      <c r="H86" s="2"/>
      <c r="I86" s="2" t="s">
        <v>14</v>
      </c>
      <c r="J86" s="2"/>
    </row>
    <row r="87" spans="1:10" x14ac:dyDescent="0.25">
      <c r="A87" s="2">
        <v>85</v>
      </c>
      <c r="B87" s="1" t="s">
        <v>9</v>
      </c>
      <c r="C87" s="2"/>
      <c r="D87" s="2"/>
      <c r="E87" s="2"/>
      <c r="F87" s="2"/>
      <c r="G87" s="2"/>
      <c r="H87" s="2"/>
      <c r="I87" s="2" t="s">
        <v>14</v>
      </c>
      <c r="J87" s="2"/>
    </row>
    <row r="88" spans="1:10" x14ac:dyDescent="0.25">
      <c r="A88" s="2">
        <v>86</v>
      </c>
      <c r="B88" s="1" t="s">
        <v>9</v>
      </c>
      <c r="C88" s="2"/>
      <c r="D88" s="2"/>
      <c r="E88" s="2" t="s">
        <v>14</v>
      </c>
      <c r="F88" s="2" t="s">
        <v>14</v>
      </c>
      <c r="G88" s="2"/>
      <c r="H88" s="2"/>
      <c r="I88" s="2"/>
      <c r="J88" s="2" t="s">
        <v>14</v>
      </c>
    </row>
    <row r="89" spans="1:10" x14ac:dyDescent="0.25">
      <c r="A89" s="2">
        <v>87</v>
      </c>
      <c r="B89" s="1" t="s">
        <v>9</v>
      </c>
      <c r="C89" s="2" t="s">
        <v>14</v>
      </c>
      <c r="D89" s="2"/>
      <c r="E89" s="2"/>
      <c r="F89" s="2"/>
      <c r="G89" s="2"/>
      <c r="H89" s="2" t="s">
        <v>14</v>
      </c>
      <c r="I89" s="2"/>
      <c r="J89" s="2"/>
    </row>
    <row r="90" spans="1:10" x14ac:dyDescent="0.25">
      <c r="A90" s="2">
        <v>88</v>
      </c>
      <c r="B90" s="1" t="s">
        <v>9</v>
      </c>
      <c r="C90" s="2"/>
      <c r="D90" s="2"/>
      <c r="E90" s="2"/>
      <c r="F90" s="2" t="s">
        <v>14</v>
      </c>
      <c r="G90" s="2"/>
      <c r="H90" s="2"/>
      <c r="I90" s="2"/>
      <c r="J90" s="2" t="s">
        <v>14</v>
      </c>
    </row>
    <row r="91" spans="1:10" x14ac:dyDescent="0.25">
      <c r="A91" s="2">
        <v>69</v>
      </c>
      <c r="C91" s="2"/>
      <c r="D91" s="2" t="s">
        <v>14</v>
      </c>
      <c r="E91" s="2" t="s">
        <v>14</v>
      </c>
      <c r="F91" s="2"/>
      <c r="G91" s="2"/>
      <c r="H91" s="2"/>
      <c r="I91" s="2" t="s">
        <v>14</v>
      </c>
      <c r="J91" s="2"/>
    </row>
    <row r="92" spans="1:10" x14ac:dyDescent="0.25">
      <c r="A92" s="2">
        <v>70</v>
      </c>
      <c r="C92" s="2"/>
      <c r="D92" s="2"/>
      <c r="E92" s="2" t="s">
        <v>14</v>
      </c>
      <c r="F92" s="2" t="s">
        <v>14</v>
      </c>
      <c r="G92" s="2"/>
      <c r="H92" s="2"/>
      <c r="I92" s="2" t="s">
        <v>14</v>
      </c>
      <c r="J92" s="2"/>
    </row>
    <row r="93" spans="1:10" x14ac:dyDescent="0.25">
      <c r="A93" s="2">
        <v>71</v>
      </c>
      <c r="C93" s="2" t="s">
        <v>14</v>
      </c>
      <c r="D93" s="2" t="s">
        <v>14</v>
      </c>
      <c r="E93" s="2"/>
      <c r="F93" s="2" t="s">
        <v>14</v>
      </c>
      <c r="G93" s="2"/>
      <c r="H93" s="2"/>
      <c r="I93" s="2"/>
      <c r="J93" s="2"/>
    </row>
    <row r="94" spans="1:10" x14ac:dyDescent="0.25">
      <c r="A94" s="2">
        <v>72</v>
      </c>
      <c r="C94" s="2"/>
      <c r="D94" s="2"/>
      <c r="E94" s="2"/>
      <c r="F94" s="2" t="s">
        <v>14</v>
      </c>
      <c r="G94" s="2"/>
      <c r="H94" s="2"/>
      <c r="I94" s="2"/>
      <c r="J94" s="2"/>
    </row>
    <row r="95" spans="1:10" x14ac:dyDescent="0.25">
      <c r="A95" s="2">
        <v>73</v>
      </c>
      <c r="C95" s="2"/>
      <c r="D95" s="2" t="s">
        <v>14</v>
      </c>
      <c r="E95" s="2"/>
      <c r="F95" s="2"/>
      <c r="G95" s="2" t="s">
        <v>14</v>
      </c>
      <c r="H95" s="2" t="s">
        <v>14</v>
      </c>
      <c r="I95" s="2" t="s">
        <v>14</v>
      </c>
      <c r="J95" s="2"/>
    </row>
    <row r="96" spans="1:10" x14ac:dyDescent="0.25">
      <c r="A96" s="2">
        <v>74</v>
      </c>
      <c r="C96" s="2"/>
      <c r="D96" s="2"/>
      <c r="E96" s="2" t="s">
        <v>14</v>
      </c>
      <c r="F96" s="2" t="s">
        <v>14</v>
      </c>
      <c r="G96" s="2"/>
      <c r="H96" s="2" t="s">
        <v>14</v>
      </c>
      <c r="I96" s="2"/>
      <c r="J96" s="2"/>
    </row>
    <row r="97" spans="1:10" x14ac:dyDescent="0.25">
      <c r="A97" s="2">
        <v>75</v>
      </c>
      <c r="C97" s="2"/>
      <c r="D97" s="2" t="s">
        <v>14</v>
      </c>
      <c r="E97" s="2"/>
      <c r="F97" s="2"/>
      <c r="G97" s="2" t="s">
        <v>14</v>
      </c>
      <c r="H97" s="2"/>
      <c r="I97" s="2" t="s">
        <v>14</v>
      </c>
      <c r="J97" s="2"/>
    </row>
    <row r="98" spans="1:10" x14ac:dyDescent="0.25">
      <c r="A98" s="2">
        <v>76</v>
      </c>
      <c r="C98" s="2"/>
      <c r="D98" s="2"/>
      <c r="E98" s="2"/>
      <c r="F98" s="2"/>
      <c r="G98" s="2"/>
      <c r="H98" s="2"/>
      <c r="I98" s="2" t="s">
        <v>14</v>
      </c>
      <c r="J98" s="2"/>
    </row>
    <row r="99" spans="1:10" x14ac:dyDescent="0.25">
      <c r="A99" s="2">
        <v>77</v>
      </c>
      <c r="C99" s="2" t="s">
        <v>14</v>
      </c>
      <c r="D99" s="2"/>
      <c r="E99" s="2"/>
      <c r="F99" s="2" t="s">
        <v>14</v>
      </c>
      <c r="G99" s="2"/>
      <c r="H99" s="2"/>
      <c r="I99" s="2"/>
      <c r="J99" s="2"/>
    </row>
    <row r="100" spans="1:10" x14ac:dyDescent="0.25">
      <c r="A100" s="2">
        <v>78</v>
      </c>
      <c r="C100" s="2"/>
      <c r="D100" s="2"/>
      <c r="E100" s="2"/>
      <c r="F100" s="2" t="s">
        <v>14</v>
      </c>
      <c r="G100" s="2"/>
      <c r="H100" s="2" t="s">
        <v>14</v>
      </c>
      <c r="I100" s="2" t="s">
        <v>14</v>
      </c>
      <c r="J100" s="2"/>
    </row>
  </sheetData>
  <mergeCells count="1">
    <mergeCell ref="A1:I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opLeftCell="D1" zoomScaleNormal="100" workbookViewId="0">
      <selection activeCell="L7" sqref="L7"/>
    </sheetView>
  </sheetViews>
  <sheetFormatPr defaultRowHeight="15" x14ac:dyDescent="0.25"/>
  <cols>
    <col min="5" max="5" width="13.42578125" bestFit="1" customWidth="1"/>
    <col min="10" max="10" width="9.140625" customWidth="1"/>
    <col min="14" max="14" width="13.42578125" bestFit="1" customWidth="1"/>
    <col min="17" max="17" width="12.5703125" bestFit="1" customWidth="1"/>
    <col min="21" max="21" width="13.42578125" bestFit="1" customWidth="1"/>
  </cols>
  <sheetData>
    <row r="1" spans="1:18" x14ac:dyDescent="0.25">
      <c r="A1" s="25" t="s">
        <v>31</v>
      </c>
      <c r="B1" s="25"/>
      <c r="C1" s="25"/>
      <c r="D1" s="25"/>
      <c r="E1" s="25"/>
      <c r="F1" s="25"/>
      <c r="G1" s="25"/>
      <c r="H1" s="25"/>
      <c r="N1" s="18" t="s">
        <v>80</v>
      </c>
      <c r="O1" s="14"/>
      <c r="P1" s="14"/>
      <c r="Q1" s="14"/>
      <c r="R1" s="14"/>
    </row>
    <row r="2" spans="1:18" x14ac:dyDescent="0.25">
      <c r="A2" s="6"/>
      <c r="B2" s="6"/>
      <c r="C2" s="6"/>
      <c r="D2" s="6" t="s">
        <v>83</v>
      </c>
      <c r="E2" s="6" t="s">
        <v>84</v>
      </c>
      <c r="F2" s="6"/>
      <c r="G2" s="6"/>
      <c r="H2" s="6"/>
      <c r="N2" s="19"/>
      <c r="O2" s="19"/>
      <c r="P2" s="19"/>
      <c r="Q2" s="19" t="s">
        <v>83</v>
      </c>
      <c r="R2" s="19" t="s">
        <v>84</v>
      </c>
    </row>
    <row r="3" spans="1:18" x14ac:dyDescent="0.25">
      <c r="A3" t="s">
        <v>32</v>
      </c>
      <c r="D3">
        <f>COUNTIF(Table1[a],"X")</f>
        <v>31</v>
      </c>
      <c r="E3" s="10">
        <f>D3/88</f>
        <v>0.35227272727272729</v>
      </c>
      <c r="N3" s="14" t="s">
        <v>32</v>
      </c>
      <c r="O3" s="16"/>
      <c r="P3" s="16"/>
      <c r="Q3" s="14">
        <f>COUNTIF(C14:C52,"X")</f>
        <v>12</v>
      </c>
      <c r="R3" s="21">
        <f>Q3/39</f>
        <v>0.30769230769230771</v>
      </c>
    </row>
    <row r="4" spans="1:18" x14ac:dyDescent="0.25">
      <c r="A4" t="s">
        <v>33</v>
      </c>
      <c r="D4">
        <f>COUNTIF(Table1[b],"X")</f>
        <v>38</v>
      </c>
      <c r="E4" s="10">
        <f t="shared" ref="E4:E11" si="0">D4/88</f>
        <v>0.43181818181818182</v>
      </c>
      <c r="N4" s="15" t="s">
        <v>33</v>
      </c>
      <c r="O4" s="17"/>
      <c r="P4" s="17"/>
      <c r="Q4" s="15">
        <f>COUNTIF(D14:D52,"X")</f>
        <v>16</v>
      </c>
      <c r="R4" s="22">
        <f t="shared" ref="R4:R11" si="1">Q4/39</f>
        <v>0.41025641025641024</v>
      </c>
    </row>
    <row r="5" spans="1:18" x14ac:dyDescent="0.25">
      <c r="A5" t="s">
        <v>34</v>
      </c>
      <c r="D5">
        <f>COUNTIF(Table1[c],"X")</f>
        <v>21</v>
      </c>
      <c r="E5" s="10">
        <f t="shared" si="0"/>
        <v>0.23863636363636365</v>
      </c>
      <c r="N5" s="14" t="s">
        <v>34</v>
      </c>
      <c r="O5" s="16"/>
      <c r="P5" s="16"/>
      <c r="Q5" s="14">
        <f>COUNTIF(E14:E52,"X")</f>
        <v>12</v>
      </c>
      <c r="R5" s="21">
        <f t="shared" si="1"/>
        <v>0.30769230769230771</v>
      </c>
    </row>
    <row r="6" spans="1:18" x14ac:dyDescent="0.25">
      <c r="A6" t="s">
        <v>35</v>
      </c>
      <c r="D6">
        <f>COUNTIF(Table1[d],"X")</f>
        <v>23</v>
      </c>
      <c r="E6" s="10">
        <f t="shared" si="0"/>
        <v>0.26136363636363635</v>
      </c>
      <c r="N6" s="15" t="s">
        <v>35</v>
      </c>
      <c r="O6" s="17"/>
      <c r="P6" s="17"/>
      <c r="Q6" s="15">
        <f>COUNTIF(F14:F52,"X")</f>
        <v>12</v>
      </c>
      <c r="R6" s="22">
        <f t="shared" si="1"/>
        <v>0.30769230769230771</v>
      </c>
    </row>
    <row r="7" spans="1:18" x14ac:dyDescent="0.25">
      <c r="A7" t="s">
        <v>36</v>
      </c>
      <c r="D7">
        <f>COUNTIF(Table1[e],"X")</f>
        <v>25</v>
      </c>
      <c r="E7" s="10">
        <f t="shared" si="0"/>
        <v>0.28409090909090912</v>
      </c>
      <c r="N7" s="14" t="s">
        <v>36</v>
      </c>
      <c r="O7" s="14"/>
      <c r="P7" s="14"/>
      <c r="Q7" s="14">
        <f>COUNTIF(G14:G52,"X")</f>
        <v>13</v>
      </c>
      <c r="R7" s="21">
        <f t="shared" si="1"/>
        <v>0.33333333333333331</v>
      </c>
    </row>
    <row r="8" spans="1:18" x14ac:dyDescent="0.25">
      <c r="A8" t="s">
        <v>37</v>
      </c>
      <c r="D8">
        <f>COUNTIF(Table1[f],"X")</f>
        <v>19</v>
      </c>
      <c r="E8" s="10">
        <f t="shared" si="0"/>
        <v>0.21590909090909091</v>
      </c>
      <c r="N8" s="15" t="s">
        <v>37</v>
      </c>
      <c r="O8" s="19"/>
      <c r="P8" s="19"/>
      <c r="Q8" s="15">
        <f>COUNTIF(H14:H52,"X")</f>
        <v>9</v>
      </c>
      <c r="R8" s="22">
        <f t="shared" si="1"/>
        <v>0.23076923076923078</v>
      </c>
    </row>
    <row r="9" spans="1:18" x14ac:dyDescent="0.25">
      <c r="A9" t="s">
        <v>38</v>
      </c>
      <c r="D9">
        <f>COUNTIF(Table1[g],"X")</f>
        <v>9</v>
      </c>
      <c r="E9" s="10">
        <f t="shared" si="0"/>
        <v>0.10227272727272728</v>
      </c>
      <c r="N9" s="14" t="s">
        <v>38</v>
      </c>
      <c r="O9" s="16"/>
      <c r="P9" s="16"/>
      <c r="Q9" s="14">
        <f>COUNTIF(I14:I52,"X")</f>
        <v>6</v>
      </c>
      <c r="R9" s="21">
        <f t="shared" si="1"/>
        <v>0.15384615384615385</v>
      </c>
    </row>
    <row r="10" spans="1:18" x14ac:dyDescent="0.25">
      <c r="A10" t="s">
        <v>39</v>
      </c>
      <c r="D10">
        <f>COUNTIF(Table1[h],"X")</f>
        <v>12</v>
      </c>
      <c r="E10" s="10">
        <f t="shared" si="0"/>
        <v>0.13636363636363635</v>
      </c>
      <c r="N10" s="15" t="s">
        <v>39</v>
      </c>
      <c r="O10" s="17"/>
      <c r="P10" s="17"/>
      <c r="Q10" s="15">
        <f>COUNTIF(J14:J52,"X")</f>
        <v>6</v>
      </c>
      <c r="R10" s="22">
        <f t="shared" si="1"/>
        <v>0.15384615384615385</v>
      </c>
    </row>
    <row r="11" spans="1:18" x14ac:dyDescent="0.25">
      <c r="A11" t="s">
        <v>40</v>
      </c>
      <c r="D11">
        <f>COUNTIF(Table1[i],"X")</f>
        <v>41</v>
      </c>
      <c r="E11" s="10">
        <f t="shared" si="0"/>
        <v>0.46590909090909088</v>
      </c>
      <c r="N11" s="14" t="s">
        <v>40</v>
      </c>
      <c r="O11" s="14"/>
      <c r="P11" s="14"/>
      <c r="Q11" s="14">
        <f>COUNTIF(K14:K52,"X")</f>
        <v>14</v>
      </c>
      <c r="R11" s="21">
        <f t="shared" si="1"/>
        <v>0.35897435897435898</v>
      </c>
    </row>
    <row r="13" spans="1:18" x14ac:dyDescent="0.25">
      <c r="A13" s="1" t="s">
        <v>5</v>
      </c>
      <c r="B13" s="1" t="s">
        <v>6</v>
      </c>
      <c r="C13" s="1" t="s">
        <v>8</v>
      </c>
      <c r="D13" s="1" t="s">
        <v>13</v>
      </c>
      <c r="E13" s="1" t="s">
        <v>11</v>
      </c>
      <c r="F13" s="1" t="s">
        <v>10</v>
      </c>
      <c r="G13" s="1" t="s">
        <v>41</v>
      </c>
      <c r="H13" s="1" t="s">
        <v>42</v>
      </c>
      <c r="I13" s="1" t="s">
        <v>43</v>
      </c>
      <c r="J13" s="1" t="s">
        <v>44</v>
      </c>
      <c r="K13" s="1" t="s">
        <v>45</v>
      </c>
    </row>
    <row r="14" spans="1:18" x14ac:dyDescent="0.25">
      <c r="A14" s="1">
        <v>1</v>
      </c>
      <c r="B14" s="4" t="s">
        <v>7</v>
      </c>
      <c r="C14" s="1"/>
      <c r="D14" s="1" t="s">
        <v>14</v>
      </c>
      <c r="E14" s="1" t="s">
        <v>14</v>
      </c>
      <c r="F14" s="1"/>
      <c r="G14" s="1"/>
      <c r="H14" s="1" t="s">
        <v>14</v>
      </c>
      <c r="I14" s="1"/>
      <c r="J14" s="1"/>
      <c r="K14" s="1" t="s">
        <v>14</v>
      </c>
    </row>
    <row r="15" spans="1:18" x14ac:dyDescent="0.25">
      <c r="A15" s="1">
        <v>3</v>
      </c>
      <c r="B15" s="4" t="s">
        <v>7</v>
      </c>
      <c r="C15" s="1"/>
      <c r="D15" s="1" t="s">
        <v>14</v>
      </c>
      <c r="E15" s="1"/>
      <c r="F15" s="1"/>
      <c r="G15" s="1"/>
      <c r="H15" s="1"/>
      <c r="I15" s="1"/>
      <c r="J15" s="1"/>
      <c r="K15" s="1"/>
      <c r="N15" s="18" t="s">
        <v>81</v>
      </c>
      <c r="O15" s="14"/>
      <c r="P15" s="14"/>
      <c r="Q15" s="14"/>
      <c r="R15" s="14"/>
    </row>
    <row r="16" spans="1:18" x14ac:dyDescent="0.25">
      <c r="A16" s="1">
        <v>4</v>
      </c>
      <c r="B16" s="5" t="s">
        <v>7</v>
      </c>
      <c r="C16" s="1" t="s">
        <v>14</v>
      </c>
      <c r="D16" s="1"/>
      <c r="E16" s="1"/>
      <c r="F16" s="1"/>
      <c r="G16" s="1"/>
      <c r="H16" s="1"/>
      <c r="I16" s="1"/>
      <c r="J16" s="1"/>
      <c r="K16" s="1"/>
      <c r="N16" s="19"/>
      <c r="O16" s="19"/>
      <c r="P16" s="19"/>
      <c r="Q16" s="19" t="s">
        <v>83</v>
      </c>
      <c r="R16" s="19" t="s">
        <v>84</v>
      </c>
    </row>
    <row r="17" spans="1:18" x14ac:dyDescent="0.25">
      <c r="A17" s="1">
        <v>7</v>
      </c>
      <c r="B17" s="4" t="s">
        <v>7</v>
      </c>
      <c r="C17" s="1"/>
      <c r="D17" s="1"/>
      <c r="E17" s="1"/>
      <c r="F17" s="1"/>
      <c r="G17" s="1" t="s">
        <v>14</v>
      </c>
      <c r="H17" s="1"/>
      <c r="I17" s="1"/>
      <c r="J17" s="1"/>
      <c r="K17" s="1"/>
      <c r="N17" s="14" t="s">
        <v>32</v>
      </c>
      <c r="O17" s="16"/>
      <c r="P17" s="16"/>
      <c r="Q17" s="14">
        <f>COUNTIF(C53:C101,"X")</f>
        <v>19</v>
      </c>
      <c r="R17" s="21">
        <f>Q17/39</f>
        <v>0.48717948717948717</v>
      </c>
    </row>
    <row r="18" spans="1:18" x14ac:dyDescent="0.25">
      <c r="A18" s="1">
        <v>8</v>
      </c>
      <c r="B18" s="5" t="s">
        <v>7</v>
      </c>
      <c r="C18" s="1" t="s">
        <v>14</v>
      </c>
      <c r="D18" s="1" t="s">
        <v>14</v>
      </c>
      <c r="E18" s="1"/>
      <c r="F18" s="1" t="s">
        <v>14</v>
      </c>
      <c r="G18" s="1"/>
      <c r="H18" s="1" t="s">
        <v>14</v>
      </c>
      <c r="I18" s="1"/>
      <c r="J18" s="1"/>
      <c r="K18" s="1" t="s">
        <v>14</v>
      </c>
      <c r="N18" s="15" t="s">
        <v>33</v>
      </c>
      <c r="O18" s="17"/>
      <c r="P18" s="17"/>
      <c r="Q18" s="15">
        <f>COUNTIF(D53:D101,"X")</f>
        <v>22</v>
      </c>
      <c r="R18" s="22">
        <f t="shared" ref="R18:R25" si="2">Q18/39</f>
        <v>0.5641025641025641</v>
      </c>
    </row>
    <row r="19" spans="1:18" x14ac:dyDescent="0.25">
      <c r="A19" s="1">
        <v>9</v>
      </c>
      <c r="B19" s="4" t="s">
        <v>7</v>
      </c>
      <c r="C19" s="1"/>
      <c r="D19" s="1" t="s">
        <v>14</v>
      </c>
      <c r="E19" s="1"/>
      <c r="F19" s="1"/>
      <c r="G19" s="1"/>
      <c r="H19" s="1"/>
      <c r="I19" s="1"/>
      <c r="J19" s="1"/>
      <c r="K19" s="1"/>
      <c r="N19" s="14" t="s">
        <v>34</v>
      </c>
      <c r="O19" s="16"/>
      <c r="P19" s="16"/>
      <c r="Q19" s="14">
        <f>COUNTIF(E53:E101,"X")</f>
        <v>9</v>
      </c>
      <c r="R19" s="21">
        <f t="shared" si="2"/>
        <v>0.23076923076923078</v>
      </c>
    </row>
    <row r="20" spans="1:18" x14ac:dyDescent="0.25">
      <c r="A20" s="1">
        <v>11</v>
      </c>
      <c r="B20" s="4" t="s">
        <v>7</v>
      </c>
      <c r="C20" s="1" t="s">
        <v>14</v>
      </c>
      <c r="D20" s="1" t="s">
        <v>14</v>
      </c>
      <c r="E20" s="1"/>
      <c r="F20" s="1"/>
      <c r="G20" s="1"/>
      <c r="H20" s="1" t="s">
        <v>14</v>
      </c>
      <c r="I20" s="1"/>
      <c r="J20" s="1"/>
      <c r="K20" s="1"/>
      <c r="N20" s="15" t="s">
        <v>35</v>
      </c>
      <c r="O20" s="17"/>
      <c r="P20" s="17"/>
      <c r="Q20" s="15">
        <f>COUNTIF(F53:F101,"X")</f>
        <v>11</v>
      </c>
      <c r="R20" s="22">
        <f t="shared" si="2"/>
        <v>0.28205128205128205</v>
      </c>
    </row>
    <row r="21" spans="1:18" x14ac:dyDescent="0.25">
      <c r="A21" s="1">
        <v>14</v>
      </c>
      <c r="B21" s="5" t="s">
        <v>7</v>
      </c>
      <c r="C21" s="1"/>
      <c r="D21" s="1" t="s">
        <v>14</v>
      </c>
      <c r="E21" s="1"/>
      <c r="F21" s="1"/>
      <c r="G21" s="1"/>
      <c r="H21" s="1"/>
      <c r="I21" s="1"/>
      <c r="J21" s="1"/>
      <c r="K21" s="1"/>
      <c r="N21" s="14" t="s">
        <v>36</v>
      </c>
      <c r="O21" s="14"/>
      <c r="P21" s="14"/>
      <c r="Q21" s="14">
        <f>COUNTIF(G53:G101,"X")</f>
        <v>12</v>
      </c>
      <c r="R21" s="21">
        <f t="shared" si="2"/>
        <v>0.30769230769230771</v>
      </c>
    </row>
    <row r="22" spans="1:18" x14ac:dyDescent="0.25">
      <c r="A22" s="1">
        <v>17</v>
      </c>
      <c r="B22" s="4" t="s">
        <v>7</v>
      </c>
      <c r="C22" s="1"/>
      <c r="D22" s="1" t="s">
        <v>14</v>
      </c>
      <c r="E22" s="1"/>
      <c r="F22" s="1"/>
      <c r="G22" s="1"/>
      <c r="H22" s="1"/>
      <c r="I22" s="1"/>
      <c r="J22" s="1"/>
      <c r="K22" s="1"/>
      <c r="N22" s="15" t="s">
        <v>37</v>
      </c>
      <c r="O22" s="19"/>
      <c r="P22" s="19"/>
      <c r="Q22" s="15">
        <f>COUNTIF(H53:H101,"X")</f>
        <v>10</v>
      </c>
      <c r="R22" s="22">
        <f t="shared" si="2"/>
        <v>0.25641025641025639</v>
      </c>
    </row>
    <row r="23" spans="1:18" x14ac:dyDescent="0.25">
      <c r="A23" s="1">
        <v>18</v>
      </c>
      <c r="B23" s="5" t="s">
        <v>7</v>
      </c>
      <c r="C23" s="1" t="s">
        <v>14</v>
      </c>
      <c r="D23" s="1" t="s">
        <v>14</v>
      </c>
      <c r="E23" s="1" t="s">
        <v>14</v>
      </c>
      <c r="F23" s="1"/>
      <c r="G23" s="1" t="s">
        <v>14</v>
      </c>
      <c r="H23" s="1"/>
      <c r="I23" s="1" t="s">
        <v>14</v>
      </c>
      <c r="J23" s="1"/>
      <c r="K23" s="1"/>
      <c r="N23" s="14" t="s">
        <v>38</v>
      </c>
      <c r="O23" s="16"/>
      <c r="P23" s="16"/>
      <c r="Q23" s="14">
        <f>COUNTIF(I53:I101,"X")</f>
        <v>3</v>
      </c>
      <c r="R23" s="21">
        <f t="shared" si="2"/>
        <v>7.6923076923076927E-2</v>
      </c>
    </row>
    <row r="24" spans="1:18" x14ac:dyDescent="0.25">
      <c r="A24" s="1">
        <v>20</v>
      </c>
      <c r="B24" s="5" t="s">
        <v>7</v>
      </c>
      <c r="C24" s="1"/>
      <c r="D24" s="1"/>
      <c r="E24" s="1"/>
      <c r="F24" s="1"/>
      <c r="G24" s="1" t="s">
        <v>14</v>
      </c>
      <c r="H24" s="1"/>
      <c r="I24" s="1" t="s">
        <v>14</v>
      </c>
      <c r="J24" s="1" t="s">
        <v>14</v>
      </c>
      <c r="K24" s="1"/>
      <c r="N24" s="15" t="s">
        <v>39</v>
      </c>
      <c r="O24" s="17"/>
      <c r="P24" s="17"/>
      <c r="Q24" s="15">
        <f>COUNTIF(J53:J101,"X")</f>
        <v>6</v>
      </c>
      <c r="R24" s="22">
        <f t="shared" si="2"/>
        <v>0.15384615384615385</v>
      </c>
    </row>
    <row r="25" spans="1:18" x14ac:dyDescent="0.25">
      <c r="A25" s="1">
        <v>23</v>
      </c>
      <c r="B25" s="4" t="s">
        <v>7</v>
      </c>
      <c r="C25" s="1"/>
      <c r="D25" s="1" t="s">
        <v>14</v>
      </c>
      <c r="E25" s="1" t="s">
        <v>14</v>
      </c>
      <c r="F25" s="1"/>
      <c r="G25" s="1" t="s">
        <v>14</v>
      </c>
      <c r="H25" s="1"/>
      <c r="I25" s="1"/>
      <c r="J25" s="1"/>
      <c r="K25" s="1" t="s">
        <v>14</v>
      </c>
      <c r="N25" s="14" t="s">
        <v>40</v>
      </c>
      <c r="O25" s="14"/>
      <c r="P25" s="14"/>
      <c r="Q25" s="14">
        <f>COUNTIF(K53:K101,"X")</f>
        <v>27</v>
      </c>
      <c r="R25" s="21">
        <f t="shared" si="2"/>
        <v>0.69230769230769229</v>
      </c>
    </row>
    <row r="26" spans="1:18" x14ac:dyDescent="0.25">
      <c r="A26" s="1">
        <v>25</v>
      </c>
      <c r="B26" s="4" t="s">
        <v>7</v>
      </c>
      <c r="C26" s="1" t="s">
        <v>14</v>
      </c>
      <c r="D26" s="1"/>
      <c r="E26" s="1" t="s">
        <v>14</v>
      </c>
      <c r="F26" s="1" t="s">
        <v>14</v>
      </c>
      <c r="G26" s="1" t="s">
        <v>14</v>
      </c>
      <c r="H26" s="1"/>
      <c r="I26" s="1" t="s">
        <v>14</v>
      </c>
      <c r="J26" s="1" t="s">
        <v>14</v>
      </c>
      <c r="K26" s="1"/>
    </row>
    <row r="27" spans="1:18" x14ac:dyDescent="0.25">
      <c r="A27" s="1">
        <v>26</v>
      </c>
      <c r="B27" s="5" t="s">
        <v>7</v>
      </c>
      <c r="C27" s="1" t="s">
        <v>14</v>
      </c>
      <c r="D27" s="1" t="s">
        <v>14</v>
      </c>
      <c r="E27" s="1" t="s">
        <v>14</v>
      </c>
      <c r="F27" s="1" t="s">
        <v>14</v>
      </c>
      <c r="G27" s="1" t="s">
        <v>14</v>
      </c>
      <c r="H27" s="1" t="s">
        <v>14</v>
      </c>
      <c r="I27" s="1" t="s">
        <v>14</v>
      </c>
      <c r="J27" s="1" t="s">
        <v>14</v>
      </c>
      <c r="K27" s="1" t="s">
        <v>14</v>
      </c>
    </row>
    <row r="28" spans="1:18" x14ac:dyDescent="0.25">
      <c r="A28" s="1">
        <v>27</v>
      </c>
      <c r="B28" s="4" t="s">
        <v>7</v>
      </c>
      <c r="C28" s="1"/>
      <c r="D28" s="1" t="s">
        <v>14</v>
      </c>
      <c r="E28" s="1"/>
      <c r="F28" s="1"/>
      <c r="G28" s="1"/>
      <c r="H28" s="1"/>
      <c r="I28" s="1" t="s">
        <v>14</v>
      </c>
      <c r="J28" s="1"/>
      <c r="K28" s="1"/>
    </row>
    <row r="29" spans="1:18" x14ac:dyDescent="0.25">
      <c r="A29" s="1">
        <v>28</v>
      </c>
      <c r="B29" s="11" t="s">
        <v>7</v>
      </c>
      <c r="C29" s="1"/>
      <c r="D29" s="1"/>
      <c r="E29" s="1"/>
      <c r="F29" s="1" t="s">
        <v>14</v>
      </c>
      <c r="G29" s="1" t="s">
        <v>14</v>
      </c>
      <c r="H29" s="1"/>
      <c r="I29" s="1" t="s">
        <v>14</v>
      </c>
      <c r="J29" s="1" t="s">
        <v>14</v>
      </c>
      <c r="K29" s="1"/>
    </row>
    <row r="30" spans="1:18" x14ac:dyDescent="0.25">
      <c r="A30" s="1">
        <v>29</v>
      </c>
      <c r="B30" s="11" t="s">
        <v>7</v>
      </c>
      <c r="C30" s="1" t="s">
        <v>14</v>
      </c>
      <c r="D30" s="1"/>
      <c r="E30" s="1"/>
      <c r="F30" s="1"/>
      <c r="G30" s="1" t="s">
        <v>14</v>
      </c>
      <c r="H30" s="1"/>
      <c r="I30" s="1"/>
      <c r="J30" s="1"/>
      <c r="K30" s="1" t="s">
        <v>14</v>
      </c>
    </row>
    <row r="31" spans="1:18" x14ac:dyDescent="0.25">
      <c r="A31" s="1">
        <v>30</v>
      </c>
      <c r="B31" s="11" t="s">
        <v>7</v>
      </c>
      <c r="C31" s="1"/>
      <c r="D31" s="1" t="s">
        <v>14</v>
      </c>
      <c r="E31" s="1"/>
      <c r="F31" s="1" t="s">
        <v>14</v>
      </c>
      <c r="G31" s="1"/>
      <c r="H31" s="1"/>
      <c r="I31" s="1"/>
      <c r="J31" s="1"/>
      <c r="K31" s="1"/>
    </row>
    <row r="32" spans="1:18" x14ac:dyDescent="0.25">
      <c r="A32" s="1">
        <v>32</v>
      </c>
      <c r="B32" s="11" t="s">
        <v>7</v>
      </c>
      <c r="C32" s="1"/>
      <c r="D32" s="1"/>
      <c r="E32" s="1"/>
      <c r="F32" s="1"/>
      <c r="G32" s="1"/>
      <c r="H32" s="1"/>
      <c r="I32" s="1"/>
      <c r="J32" s="1"/>
      <c r="K32" s="1" t="s">
        <v>14</v>
      </c>
    </row>
    <row r="33" spans="1:11" x14ac:dyDescent="0.25">
      <c r="A33" s="1">
        <v>33</v>
      </c>
      <c r="B33" s="11" t="s">
        <v>7</v>
      </c>
      <c r="C33" s="1"/>
      <c r="D33" s="1"/>
      <c r="E33" s="1"/>
      <c r="F33" s="1" t="s">
        <v>14</v>
      </c>
      <c r="G33" s="1"/>
      <c r="H33" s="1"/>
      <c r="I33" s="1"/>
      <c r="J33" s="1"/>
      <c r="K33" s="1"/>
    </row>
    <row r="34" spans="1:11" x14ac:dyDescent="0.25">
      <c r="A34" s="1">
        <v>34</v>
      </c>
      <c r="B34" s="11" t="s">
        <v>7</v>
      </c>
      <c r="C34" s="1"/>
      <c r="D34" s="1" t="s">
        <v>14</v>
      </c>
      <c r="E34" s="1" t="s">
        <v>14</v>
      </c>
      <c r="F34" s="1"/>
      <c r="G34" s="1"/>
      <c r="H34" s="1"/>
      <c r="I34" s="1"/>
      <c r="J34" s="1"/>
      <c r="K34" s="1"/>
    </row>
    <row r="35" spans="1:11" x14ac:dyDescent="0.25">
      <c r="A35" s="1">
        <v>35</v>
      </c>
      <c r="B35" s="11" t="s">
        <v>7</v>
      </c>
      <c r="C35" s="1"/>
      <c r="D35" s="1"/>
      <c r="E35" s="1"/>
      <c r="F35" s="1"/>
      <c r="G35" s="1" t="s">
        <v>14</v>
      </c>
      <c r="H35" s="1"/>
      <c r="I35" s="1"/>
      <c r="J35" s="1"/>
      <c r="K35" s="1"/>
    </row>
    <row r="36" spans="1:11" x14ac:dyDescent="0.25">
      <c r="A36" s="1">
        <v>36</v>
      </c>
      <c r="B36" s="11" t="s">
        <v>7</v>
      </c>
      <c r="C36" s="1"/>
      <c r="D36" s="1"/>
      <c r="E36" s="1"/>
      <c r="F36" s="1"/>
      <c r="G36" s="1"/>
      <c r="H36" s="1"/>
      <c r="I36" s="1"/>
      <c r="J36" s="1"/>
      <c r="K36" s="1" t="s">
        <v>14</v>
      </c>
    </row>
    <row r="37" spans="1:11" x14ac:dyDescent="0.25">
      <c r="A37" s="1">
        <v>41</v>
      </c>
      <c r="B37" s="11" t="s">
        <v>7</v>
      </c>
      <c r="C37" s="1"/>
      <c r="D37" s="1"/>
      <c r="E37" s="1"/>
      <c r="F37" s="1" t="s">
        <v>14</v>
      </c>
      <c r="G37" s="1"/>
      <c r="H37" s="1"/>
      <c r="I37" s="1"/>
      <c r="J37" s="1"/>
      <c r="K37" s="1"/>
    </row>
    <row r="38" spans="1:11" x14ac:dyDescent="0.25">
      <c r="A38" s="1">
        <v>49</v>
      </c>
      <c r="B38" s="11" t="s">
        <v>7</v>
      </c>
      <c r="C38" s="1" t="s">
        <v>14</v>
      </c>
      <c r="D38" s="1" t="s">
        <v>14</v>
      </c>
      <c r="E38" s="1" t="s">
        <v>14</v>
      </c>
      <c r="F38" s="1" t="s">
        <v>14</v>
      </c>
      <c r="G38" s="1" t="s">
        <v>14</v>
      </c>
      <c r="H38" s="1" t="s">
        <v>14</v>
      </c>
      <c r="I38" s="1"/>
      <c r="J38" s="1"/>
      <c r="K38" s="1" t="s">
        <v>14</v>
      </c>
    </row>
    <row r="39" spans="1:11" x14ac:dyDescent="0.25">
      <c r="A39" s="1">
        <v>54</v>
      </c>
      <c r="B39" s="11" t="s">
        <v>7</v>
      </c>
      <c r="C39" s="1" t="s">
        <v>14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>
        <v>55</v>
      </c>
      <c r="B40" s="11" t="s">
        <v>7</v>
      </c>
      <c r="C40" s="1"/>
      <c r="D40" s="1" t="s">
        <v>14</v>
      </c>
      <c r="E40" s="1"/>
      <c r="F40" s="1"/>
      <c r="G40" s="1"/>
      <c r="H40" s="1" t="s">
        <v>14</v>
      </c>
      <c r="I40" s="1"/>
      <c r="J40" s="1"/>
      <c r="K40" s="1" t="s">
        <v>14</v>
      </c>
    </row>
    <row r="41" spans="1:11" x14ac:dyDescent="0.25">
      <c r="A41" s="1">
        <v>56</v>
      </c>
      <c r="B41" s="2" t="s">
        <v>7</v>
      </c>
      <c r="C41" s="1"/>
      <c r="D41" s="1"/>
      <c r="E41" s="1"/>
      <c r="F41" s="1" t="s">
        <v>14</v>
      </c>
      <c r="G41" s="1"/>
      <c r="H41" s="1" t="s">
        <v>14</v>
      </c>
      <c r="I41" s="1"/>
      <c r="J41" s="1"/>
      <c r="K41" s="1"/>
    </row>
    <row r="42" spans="1:11" x14ac:dyDescent="0.25">
      <c r="A42" s="1">
        <v>57</v>
      </c>
      <c r="B42" s="2" t="s">
        <v>7</v>
      </c>
      <c r="C42" s="1"/>
      <c r="D42" s="1" t="s">
        <v>14</v>
      </c>
      <c r="E42" s="1"/>
      <c r="F42" s="1" t="s">
        <v>14</v>
      </c>
      <c r="G42" s="1"/>
      <c r="H42" s="1"/>
      <c r="I42" s="1"/>
      <c r="J42" s="1"/>
      <c r="K42" s="1"/>
    </row>
    <row r="43" spans="1:11" x14ac:dyDescent="0.25">
      <c r="A43" s="1">
        <v>58</v>
      </c>
      <c r="B43" s="2" t="s">
        <v>7</v>
      </c>
      <c r="C43" s="1"/>
      <c r="D43" s="1"/>
      <c r="E43" s="1" t="s">
        <v>14</v>
      </c>
      <c r="F43" s="1"/>
      <c r="G43" s="1" t="s">
        <v>14</v>
      </c>
      <c r="H43" s="1" t="s">
        <v>14</v>
      </c>
      <c r="I43" s="1"/>
      <c r="J43" s="1"/>
      <c r="K43" s="1"/>
    </row>
    <row r="44" spans="1:11" x14ac:dyDescent="0.25">
      <c r="A44" s="1">
        <v>60</v>
      </c>
      <c r="B44" s="2" t="s">
        <v>7</v>
      </c>
      <c r="C44" s="1" t="s">
        <v>14</v>
      </c>
      <c r="D44" s="1"/>
      <c r="E44" s="1"/>
      <c r="F44" s="1"/>
      <c r="G44" s="1"/>
      <c r="H44" s="1"/>
      <c r="I44" s="1"/>
      <c r="J44" s="1"/>
      <c r="K44" s="1" t="s">
        <v>14</v>
      </c>
    </row>
    <row r="45" spans="1:11" x14ac:dyDescent="0.25">
      <c r="A45" s="1">
        <v>62</v>
      </c>
      <c r="B45" s="2" t="s">
        <v>7</v>
      </c>
      <c r="C45" s="1" t="s">
        <v>14</v>
      </c>
      <c r="D45" s="1"/>
      <c r="E45" s="1" t="s">
        <v>14</v>
      </c>
      <c r="F45" s="1"/>
      <c r="G45" s="1"/>
      <c r="H45" s="1"/>
      <c r="I45" s="1"/>
      <c r="J45" s="1"/>
      <c r="K45" s="1" t="s">
        <v>14</v>
      </c>
    </row>
    <row r="46" spans="1:11" x14ac:dyDescent="0.25">
      <c r="A46" s="1">
        <v>63</v>
      </c>
      <c r="B46" s="2" t="s">
        <v>7</v>
      </c>
      <c r="C46" s="1"/>
      <c r="D46" s="1"/>
      <c r="E46" s="1"/>
      <c r="F46" s="1"/>
      <c r="G46" s="1"/>
      <c r="H46" s="1"/>
      <c r="I46" s="1"/>
      <c r="J46" s="1" t="s">
        <v>14</v>
      </c>
      <c r="K46" s="1"/>
    </row>
    <row r="47" spans="1:11" x14ac:dyDescent="0.25">
      <c r="A47" s="1">
        <v>66</v>
      </c>
      <c r="B47" s="2" t="s">
        <v>7</v>
      </c>
      <c r="C47" s="1"/>
      <c r="D47" s="1"/>
      <c r="E47" s="1"/>
      <c r="F47" s="1"/>
      <c r="G47" s="1"/>
      <c r="H47" s="1"/>
      <c r="I47" s="1"/>
      <c r="J47" s="1"/>
      <c r="K47" s="1" t="s">
        <v>14</v>
      </c>
    </row>
    <row r="48" spans="1:11" x14ac:dyDescent="0.25">
      <c r="A48" s="1">
        <v>67</v>
      </c>
      <c r="B48" s="2" t="s">
        <v>7</v>
      </c>
      <c r="C48" s="1"/>
      <c r="D48" s="1"/>
      <c r="E48" s="1"/>
      <c r="F48" s="1"/>
      <c r="G48" s="1"/>
      <c r="H48" s="1"/>
      <c r="I48" s="1"/>
      <c r="J48" s="1"/>
      <c r="K48" s="1" t="s">
        <v>14</v>
      </c>
    </row>
    <row r="49" spans="1:11" x14ac:dyDescent="0.25">
      <c r="A49" s="1">
        <v>68</v>
      </c>
      <c r="B49" s="2" t="s">
        <v>7</v>
      </c>
      <c r="C49" s="1"/>
      <c r="D49" s="1"/>
      <c r="E49" s="1" t="s">
        <v>14</v>
      </c>
      <c r="F49" s="1" t="s">
        <v>14</v>
      </c>
      <c r="G49" s="1" t="s">
        <v>14</v>
      </c>
      <c r="H49" s="1"/>
      <c r="I49" s="1"/>
      <c r="J49" s="1"/>
      <c r="K49" s="1"/>
    </row>
    <row r="50" spans="1:11" x14ac:dyDescent="0.25">
      <c r="A50" s="1">
        <v>79</v>
      </c>
      <c r="B50" s="1" t="s">
        <v>7</v>
      </c>
      <c r="C50" s="1"/>
      <c r="D50" s="1"/>
      <c r="E50" s="1"/>
      <c r="F50" s="1"/>
      <c r="G50" s="1" t="s">
        <v>14</v>
      </c>
      <c r="H50" s="1"/>
      <c r="I50" s="1"/>
      <c r="J50" s="1"/>
      <c r="K50" s="1"/>
    </row>
    <row r="51" spans="1:11" x14ac:dyDescent="0.25">
      <c r="A51" s="1">
        <v>80</v>
      </c>
      <c r="B51" s="1" t="s">
        <v>7</v>
      </c>
      <c r="C51" s="1"/>
      <c r="D51" s="1"/>
      <c r="E51" s="1" t="s">
        <v>14</v>
      </c>
      <c r="F51" s="1"/>
      <c r="G51" s="1"/>
      <c r="H51" s="1" t="s">
        <v>14</v>
      </c>
      <c r="I51" s="1"/>
      <c r="J51" s="1"/>
      <c r="K51" s="1" t="s">
        <v>14</v>
      </c>
    </row>
    <row r="52" spans="1:11" x14ac:dyDescent="0.25">
      <c r="A52" s="1">
        <v>81</v>
      </c>
      <c r="B52" s="1" t="s">
        <v>7</v>
      </c>
      <c r="C52" s="1" t="s">
        <v>14</v>
      </c>
      <c r="D52" s="1"/>
      <c r="E52" s="1" t="s">
        <v>14</v>
      </c>
      <c r="F52" s="1" t="s">
        <v>14</v>
      </c>
      <c r="G52" s="1"/>
      <c r="H52" s="1"/>
      <c r="I52" s="1"/>
      <c r="J52" s="1" t="s">
        <v>14</v>
      </c>
      <c r="K52" s="1"/>
    </row>
    <row r="53" spans="1:11" x14ac:dyDescent="0.25">
      <c r="A53" s="1">
        <v>2</v>
      </c>
      <c r="B53" s="13" t="s">
        <v>9</v>
      </c>
      <c r="C53" s="1"/>
      <c r="D53" s="1"/>
      <c r="E53" s="1"/>
      <c r="F53" s="1" t="s">
        <v>14</v>
      </c>
      <c r="G53" s="1"/>
      <c r="H53" s="1"/>
      <c r="I53" s="1"/>
      <c r="J53" s="1"/>
      <c r="K53" s="1" t="s">
        <v>14</v>
      </c>
    </row>
    <row r="54" spans="1:11" x14ac:dyDescent="0.25">
      <c r="A54" s="1">
        <v>5</v>
      </c>
      <c r="B54" s="12" t="s">
        <v>9</v>
      </c>
      <c r="C54" s="1"/>
      <c r="D54" s="1" t="s">
        <v>14</v>
      </c>
      <c r="E54" s="1"/>
      <c r="F54" s="1"/>
      <c r="G54" s="1"/>
      <c r="H54" s="1"/>
      <c r="I54" s="1"/>
      <c r="J54" s="1"/>
      <c r="K54" s="1" t="s">
        <v>14</v>
      </c>
    </row>
    <row r="55" spans="1:11" x14ac:dyDescent="0.25">
      <c r="A55" s="1">
        <v>6</v>
      </c>
      <c r="B55" s="13" t="s">
        <v>9</v>
      </c>
      <c r="C55" s="1"/>
      <c r="D55" s="1"/>
      <c r="E55" s="1"/>
      <c r="F55" s="1"/>
      <c r="G55" s="1"/>
      <c r="H55" s="1"/>
      <c r="I55" s="1"/>
      <c r="J55" s="1"/>
      <c r="K55" s="1" t="s">
        <v>14</v>
      </c>
    </row>
    <row r="56" spans="1:11" x14ac:dyDescent="0.25">
      <c r="A56" s="1">
        <v>10</v>
      </c>
      <c r="B56" s="13" t="s">
        <v>9</v>
      </c>
      <c r="C56" s="1" t="s">
        <v>14</v>
      </c>
      <c r="D56" s="1"/>
      <c r="E56" s="1"/>
      <c r="F56" s="1"/>
      <c r="G56" s="1"/>
      <c r="H56" s="1" t="s">
        <v>14</v>
      </c>
      <c r="I56" s="1"/>
      <c r="J56" s="1" t="s">
        <v>14</v>
      </c>
      <c r="K56" s="1"/>
    </row>
    <row r="57" spans="1:11" x14ac:dyDescent="0.25">
      <c r="A57" s="1">
        <v>12</v>
      </c>
      <c r="B57" s="13" t="s">
        <v>9</v>
      </c>
      <c r="C57" s="1"/>
      <c r="D57" s="1" t="s">
        <v>14</v>
      </c>
      <c r="E57" s="1" t="s">
        <v>14</v>
      </c>
      <c r="F57" s="1"/>
      <c r="G57" s="1" t="s">
        <v>14</v>
      </c>
      <c r="H57" s="1"/>
      <c r="I57" s="1"/>
      <c r="J57" s="1"/>
      <c r="K57" s="1" t="s">
        <v>14</v>
      </c>
    </row>
    <row r="58" spans="1:11" x14ac:dyDescent="0.25">
      <c r="A58" s="1">
        <v>13</v>
      </c>
      <c r="B58" s="12" t="s">
        <v>9</v>
      </c>
      <c r="C58" s="1"/>
      <c r="D58" s="1" t="s">
        <v>14</v>
      </c>
      <c r="E58" s="1"/>
      <c r="F58" s="1" t="s">
        <v>14</v>
      </c>
      <c r="G58" s="1"/>
      <c r="H58" s="1"/>
      <c r="I58" s="1"/>
      <c r="J58" s="1"/>
      <c r="K58" s="1"/>
    </row>
    <row r="59" spans="1:11" x14ac:dyDescent="0.25">
      <c r="A59" s="1">
        <v>15</v>
      </c>
      <c r="B59" s="12" t="s">
        <v>9</v>
      </c>
      <c r="C59" s="1"/>
      <c r="D59" s="1" t="s">
        <v>14</v>
      </c>
      <c r="E59" s="1"/>
      <c r="F59" s="1"/>
      <c r="G59" s="1"/>
      <c r="H59" s="1"/>
      <c r="I59" s="1"/>
      <c r="J59" s="1"/>
      <c r="K59" s="1" t="s">
        <v>14</v>
      </c>
    </row>
    <row r="60" spans="1:11" x14ac:dyDescent="0.25">
      <c r="A60" s="1">
        <v>16</v>
      </c>
      <c r="B60" s="13" t="s">
        <v>9</v>
      </c>
      <c r="C60" s="1"/>
      <c r="D60" s="1"/>
      <c r="E60" s="1"/>
      <c r="F60" s="1"/>
      <c r="G60" s="1"/>
      <c r="H60" s="1"/>
      <c r="I60" s="1"/>
      <c r="J60" s="1"/>
      <c r="K60" s="1" t="s">
        <v>14</v>
      </c>
    </row>
    <row r="61" spans="1:11" x14ac:dyDescent="0.25">
      <c r="A61" s="1">
        <v>19</v>
      </c>
      <c r="B61" s="12" t="s">
        <v>9</v>
      </c>
      <c r="C61" s="1" t="s">
        <v>14</v>
      </c>
      <c r="D61" s="1"/>
      <c r="E61" s="1"/>
      <c r="F61" s="1" t="s">
        <v>14</v>
      </c>
      <c r="G61" s="1"/>
      <c r="H61" s="1"/>
      <c r="I61" s="1"/>
      <c r="J61" s="1"/>
      <c r="K61" s="1" t="s">
        <v>14</v>
      </c>
    </row>
    <row r="62" spans="1:11" x14ac:dyDescent="0.25">
      <c r="A62" s="1">
        <v>21</v>
      </c>
      <c r="B62" s="12" t="s">
        <v>9</v>
      </c>
      <c r="C62" s="1"/>
      <c r="D62" s="1" t="s">
        <v>14</v>
      </c>
      <c r="E62" s="1"/>
      <c r="F62" s="1"/>
      <c r="G62" s="1"/>
      <c r="H62" s="1"/>
      <c r="I62" s="1"/>
      <c r="J62" s="1"/>
      <c r="K62" s="1"/>
    </row>
    <row r="63" spans="1:11" x14ac:dyDescent="0.25">
      <c r="A63" s="1">
        <v>22</v>
      </c>
      <c r="B63" s="13" t="s">
        <v>9</v>
      </c>
      <c r="C63" s="1"/>
      <c r="D63" s="1"/>
      <c r="E63" s="1"/>
      <c r="F63" s="1"/>
      <c r="G63" s="1"/>
      <c r="H63" s="1"/>
      <c r="I63" s="1" t="s">
        <v>14</v>
      </c>
      <c r="J63" s="1"/>
      <c r="K63" s="1"/>
    </row>
    <row r="64" spans="1:11" x14ac:dyDescent="0.25">
      <c r="A64" s="1">
        <v>24</v>
      </c>
      <c r="B64" s="13" t="s">
        <v>9</v>
      </c>
      <c r="C64" s="1"/>
      <c r="D64" s="1"/>
      <c r="E64" s="1"/>
      <c r="F64" s="1" t="s">
        <v>14</v>
      </c>
      <c r="G64" s="1"/>
      <c r="H64" s="1" t="s">
        <v>14</v>
      </c>
      <c r="I64" s="1"/>
      <c r="J64" s="1"/>
      <c r="K64" s="1" t="s">
        <v>14</v>
      </c>
    </row>
    <row r="65" spans="1:11" x14ac:dyDescent="0.25">
      <c r="A65" s="1">
        <v>31</v>
      </c>
      <c r="B65" s="2" t="s">
        <v>9</v>
      </c>
      <c r="C65" s="1"/>
      <c r="D65" s="1" t="s">
        <v>14</v>
      </c>
      <c r="E65" s="1"/>
      <c r="F65" s="1" t="s">
        <v>14</v>
      </c>
      <c r="G65" s="1"/>
      <c r="H65" s="1" t="s">
        <v>14</v>
      </c>
      <c r="I65" s="1"/>
      <c r="J65" s="1"/>
      <c r="K65" s="1" t="s">
        <v>14</v>
      </c>
    </row>
    <row r="66" spans="1:11" x14ac:dyDescent="0.25">
      <c r="A66" s="1">
        <v>37</v>
      </c>
      <c r="B66" s="2" t="s">
        <v>9</v>
      </c>
      <c r="C66" s="1"/>
      <c r="D66" s="1" t="s">
        <v>14</v>
      </c>
      <c r="E66" s="1"/>
      <c r="F66" s="1"/>
      <c r="G66" s="1" t="s">
        <v>14</v>
      </c>
      <c r="H66" s="1" t="s">
        <v>14</v>
      </c>
      <c r="I66" s="1"/>
      <c r="J66" s="1"/>
      <c r="K66" s="1"/>
    </row>
    <row r="67" spans="1:11" x14ac:dyDescent="0.25">
      <c r="A67" s="1">
        <v>38</v>
      </c>
      <c r="B67" s="2" t="s">
        <v>9</v>
      </c>
      <c r="C67" s="1"/>
      <c r="D67" s="1" t="s">
        <v>14</v>
      </c>
      <c r="E67" s="1"/>
      <c r="F67" s="1"/>
      <c r="G67" s="1"/>
      <c r="H67" s="1"/>
      <c r="I67" s="1"/>
      <c r="J67" s="1"/>
      <c r="K67" s="1"/>
    </row>
    <row r="68" spans="1:11" x14ac:dyDescent="0.25">
      <c r="A68" s="1">
        <v>39</v>
      </c>
      <c r="B68" s="2" t="s">
        <v>9</v>
      </c>
      <c r="C68" s="1"/>
      <c r="D68" s="1" t="s">
        <v>14</v>
      </c>
      <c r="E68" s="1"/>
      <c r="F68" s="1"/>
      <c r="G68" s="1"/>
      <c r="H68" s="1"/>
      <c r="I68" s="1"/>
      <c r="J68" s="1"/>
      <c r="K68" s="1" t="s">
        <v>14</v>
      </c>
    </row>
    <row r="69" spans="1:11" x14ac:dyDescent="0.25">
      <c r="A69" s="1">
        <v>40</v>
      </c>
      <c r="B69" s="2" t="s">
        <v>9</v>
      </c>
      <c r="C69" s="1"/>
      <c r="D69" s="1"/>
      <c r="E69" s="1"/>
      <c r="F69" s="1"/>
      <c r="G69" s="1"/>
      <c r="H69" s="1"/>
      <c r="I69" s="1"/>
      <c r="J69" s="1"/>
      <c r="K69" s="1" t="s">
        <v>14</v>
      </c>
    </row>
    <row r="70" spans="1:11" x14ac:dyDescent="0.25">
      <c r="A70" s="1">
        <v>42</v>
      </c>
      <c r="B70" s="2" t="s">
        <v>9</v>
      </c>
      <c r="C70" s="1" t="s">
        <v>14</v>
      </c>
      <c r="D70" s="1"/>
      <c r="E70" s="1"/>
      <c r="F70" s="1"/>
      <c r="G70" s="1"/>
      <c r="H70" s="1" t="s">
        <v>14</v>
      </c>
      <c r="I70" s="1"/>
      <c r="J70" s="1"/>
      <c r="K70" s="1"/>
    </row>
    <row r="71" spans="1:11" x14ac:dyDescent="0.25">
      <c r="A71" s="1">
        <v>43</v>
      </c>
      <c r="B71" s="2" t="s">
        <v>9</v>
      </c>
      <c r="C71" s="1"/>
      <c r="D71" s="1"/>
      <c r="E71" s="1"/>
      <c r="F71" s="1"/>
      <c r="G71" s="1"/>
      <c r="H71" s="1" t="s">
        <v>14</v>
      </c>
      <c r="I71" s="1"/>
      <c r="J71" s="1"/>
      <c r="K71" s="1"/>
    </row>
    <row r="72" spans="1:11" x14ac:dyDescent="0.25">
      <c r="A72" s="1">
        <v>44</v>
      </c>
      <c r="B72" s="2" t="s">
        <v>9</v>
      </c>
      <c r="C72" s="1" t="s">
        <v>14</v>
      </c>
      <c r="D72" s="1" t="s">
        <v>14</v>
      </c>
      <c r="E72" s="1" t="s">
        <v>14</v>
      </c>
      <c r="F72" s="1"/>
      <c r="G72" s="1"/>
      <c r="H72" s="1"/>
      <c r="I72" s="1"/>
      <c r="J72" s="1"/>
      <c r="K72" s="1"/>
    </row>
    <row r="73" spans="1:11" x14ac:dyDescent="0.25">
      <c r="A73" s="1">
        <v>45</v>
      </c>
      <c r="B73" s="2" t="s">
        <v>9</v>
      </c>
      <c r="C73" s="1" t="s">
        <v>14</v>
      </c>
      <c r="D73" s="1"/>
      <c r="E73" s="1"/>
      <c r="F73" s="1" t="s">
        <v>14</v>
      </c>
      <c r="G73" s="1"/>
      <c r="H73" s="1"/>
      <c r="I73" s="1"/>
      <c r="J73" s="1" t="s">
        <v>14</v>
      </c>
      <c r="K73" s="1"/>
    </row>
    <row r="74" spans="1:11" x14ac:dyDescent="0.25">
      <c r="A74" s="1">
        <v>46</v>
      </c>
      <c r="B74" s="2" t="s">
        <v>9</v>
      </c>
      <c r="C74" s="1"/>
      <c r="D74" s="1" t="s">
        <v>14</v>
      </c>
      <c r="E74" s="1"/>
      <c r="F74" s="1" t="s">
        <v>14</v>
      </c>
      <c r="G74" s="1"/>
      <c r="H74" s="1"/>
      <c r="I74" s="1"/>
      <c r="J74" s="1"/>
      <c r="K74" s="1" t="s">
        <v>14</v>
      </c>
    </row>
    <row r="75" spans="1:11" x14ac:dyDescent="0.25">
      <c r="A75" s="1">
        <v>47</v>
      </c>
      <c r="B75" s="2" t="s">
        <v>9</v>
      </c>
      <c r="C75" s="1"/>
      <c r="D75" s="1" t="s">
        <v>14</v>
      </c>
      <c r="E75" s="1" t="s">
        <v>14</v>
      </c>
      <c r="F75" s="1" t="s">
        <v>14</v>
      </c>
      <c r="G75" s="1"/>
      <c r="H75" s="1"/>
      <c r="I75" s="1"/>
      <c r="J75" s="1"/>
      <c r="K75" s="1"/>
    </row>
    <row r="76" spans="1:11" x14ac:dyDescent="0.25">
      <c r="A76" s="1">
        <v>48</v>
      </c>
      <c r="B76" s="2" t="s">
        <v>9</v>
      </c>
      <c r="C76" s="1" t="s">
        <v>14</v>
      </c>
      <c r="D76" s="1"/>
      <c r="E76" s="1"/>
      <c r="F76" s="1"/>
      <c r="G76" s="1"/>
      <c r="H76" s="1"/>
      <c r="I76" s="1"/>
      <c r="J76" s="1"/>
      <c r="K76" s="1" t="s">
        <v>14</v>
      </c>
    </row>
    <row r="77" spans="1:11" x14ac:dyDescent="0.25">
      <c r="A77" s="1">
        <v>50</v>
      </c>
      <c r="B77" s="2" t="s">
        <v>9</v>
      </c>
      <c r="C77" s="1"/>
      <c r="D77" s="1" t="s">
        <v>14</v>
      </c>
      <c r="E77" s="1"/>
      <c r="F77" s="1"/>
      <c r="G77" s="1"/>
      <c r="H77" s="1" t="s">
        <v>14</v>
      </c>
      <c r="I77" s="1"/>
      <c r="J77" s="1"/>
      <c r="K77" s="1"/>
    </row>
    <row r="78" spans="1:11" x14ac:dyDescent="0.25">
      <c r="A78" s="1">
        <v>51</v>
      </c>
      <c r="B78" s="2" t="s">
        <v>9</v>
      </c>
      <c r="C78" s="1"/>
      <c r="D78" s="1" t="s">
        <v>14</v>
      </c>
      <c r="E78" s="1"/>
      <c r="F78" s="1"/>
      <c r="G78" s="1"/>
      <c r="H78" s="1"/>
      <c r="I78" s="1"/>
      <c r="J78" s="1"/>
      <c r="K78" s="1" t="s">
        <v>14</v>
      </c>
    </row>
    <row r="79" spans="1:11" x14ac:dyDescent="0.25">
      <c r="A79" s="1">
        <v>52</v>
      </c>
      <c r="B79" s="2" t="s">
        <v>9</v>
      </c>
      <c r="C79" s="1" t="s">
        <v>14</v>
      </c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>
        <v>53</v>
      </c>
      <c r="B80" s="2" t="s">
        <v>9</v>
      </c>
      <c r="C80" s="1" t="s">
        <v>14</v>
      </c>
      <c r="D80" s="1"/>
      <c r="E80" s="1"/>
      <c r="F80" s="1" t="s">
        <v>14</v>
      </c>
      <c r="G80" s="1" t="s">
        <v>14</v>
      </c>
      <c r="H80" s="1"/>
      <c r="I80" s="1"/>
      <c r="J80" s="1"/>
      <c r="K80" s="1" t="s">
        <v>14</v>
      </c>
    </row>
    <row r="81" spans="1:11" x14ac:dyDescent="0.25">
      <c r="A81" s="1">
        <v>59</v>
      </c>
      <c r="B81" s="2" t="s">
        <v>9</v>
      </c>
      <c r="C81" s="1" t="s">
        <v>14</v>
      </c>
      <c r="D81" s="1"/>
      <c r="E81" s="1"/>
      <c r="F81" s="1" t="s">
        <v>14</v>
      </c>
      <c r="G81" s="1" t="s">
        <v>14</v>
      </c>
      <c r="H81" s="1"/>
      <c r="I81" s="1"/>
      <c r="J81" s="1"/>
      <c r="K81" s="1"/>
    </row>
    <row r="82" spans="1:11" x14ac:dyDescent="0.25">
      <c r="A82" s="1">
        <v>61</v>
      </c>
      <c r="B82" s="2" t="s">
        <v>9</v>
      </c>
      <c r="C82" s="1"/>
      <c r="D82" s="1"/>
      <c r="E82" s="1"/>
      <c r="F82" s="1"/>
      <c r="G82" s="1"/>
      <c r="H82" s="1"/>
      <c r="I82" s="1"/>
      <c r="J82" s="1"/>
      <c r="K82" s="1" t="s">
        <v>14</v>
      </c>
    </row>
    <row r="83" spans="1:11" x14ac:dyDescent="0.25">
      <c r="A83" s="1">
        <v>64</v>
      </c>
      <c r="B83" s="2" t="s">
        <v>9</v>
      </c>
      <c r="C83" s="1"/>
      <c r="D83" s="1"/>
      <c r="E83" s="1"/>
      <c r="F83" s="1"/>
      <c r="G83" s="1"/>
      <c r="H83" s="1"/>
      <c r="I83" s="1"/>
      <c r="J83" s="1"/>
      <c r="K83" s="1" t="s">
        <v>14</v>
      </c>
    </row>
    <row r="84" spans="1:11" x14ac:dyDescent="0.25">
      <c r="A84" s="1">
        <v>65</v>
      </c>
      <c r="B84" s="2" t="s">
        <v>9</v>
      </c>
      <c r="C84" s="1"/>
      <c r="D84" s="1"/>
      <c r="E84" s="1"/>
      <c r="F84" s="1"/>
      <c r="G84" s="1" t="s">
        <v>14</v>
      </c>
      <c r="H84" s="1"/>
      <c r="I84" s="1"/>
      <c r="J84" s="1"/>
      <c r="K84" s="1"/>
    </row>
    <row r="85" spans="1:11" x14ac:dyDescent="0.25">
      <c r="A85" s="1">
        <v>82</v>
      </c>
      <c r="B85" s="1" t="s">
        <v>9</v>
      </c>
      <c r="C85" s="1" t="s">
        <v>14</v>
      </c>
      <c r="D85" s="1" t="s">
        <v>14</v>
      </c>
      <c r="E85" s="1"/>
      <c r="F85" s="1"/>
      <c r="G85" s="1"/>
      <c r="H85" s="1"/>
      <c r="I85" s="1" t="s">
        <v>14</v>
      </c>
      <c r="J85" s="1"/>
      <c r="K85" s="1"/>
    </row>
    <row r="86" spans="1:11" x14ac:dyDescent="0.25">
      <c r="A86" s="1">
        <v>83</v>
      </c>
      <c r="B86" s="1" t="s">
        <v>9</v>
      </c>
      <c r="C86" s="1" t="s">
        <v>14</v>
      </c>
      <c r="D86" s="1" t="s">
        <v>14</v>
      </c>
      <c r="E86" s="1" t="s">
        <v>14</v>
      </c>
      <c r="F86" s="1"/>
      <c r="G86" s="1" t="s">
        <v>14</v>
      </c>
      <c r="H86" s="1"/>
      <c r="I86" s="1" t="s">
        <v>14</v>
      </c>
      <c r="J86" s="1"/>
      <c r="K86" s="1"/>
    </row>
    <row r="87" spans="1:11" x14ac:dyDescent="0.25">
      <c r="A87" s="1">
        <v>84</v>
      </c>
      <c r="B87" s="1" t="s">
        <v>9</v>
      </c>
      <c r="C87" s="1" t="s">
        <v>14</v>
      </c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>
        <v>85</v>
      </c>
      <c r="B88" s="1" t="s">
        <v>9</v>
      </c>
      <c r="C88" s="1"/>
      <c r="D88" s="1"/>
      <c r="E88" s="1"/>
      <c r="F88" s="1"/>
      <c r="G88" s="1"/>
      <c r="H88" s="1" t="s">
        <v>14</v>
      </c>
      <c r="I88" s="1"/>
      <c r="J88" s="1"/>
      <c r="K88" s="1" t="s">
        <v>14</v>
      </c>
    </row>
    <row r="89" spans="1:11" x14ac:dyDescent="0.25">
      <c r="A89" s="1">
        <v>86</v>
      </c>
      <c r="B89" s="1" t="s">
        <v>9</v>
      </c>
      <c r="C89" s="1" t="s">
        <v>14</v>
      </c>
      <c r="D89" s="1"/>
      <c r="E89" s="1" t="s">
        <v>14</v>
      </c>
      <c r="F89" s="1"/>
      <c r="G89" s="1" t="s">
        <v>14</v>
      </c>
      <c r="H89" s="1"/>
      <c r="I89" s="1"/>
      <c r="J89" s="1"/>
      <c r="K89" s="1"/>
    </row>
    <row r="90" spans="1:11" x14ac:dyDescent="0.25">
      <c r="A90" s="1">
        <v>87</v>
      </c>
      <c r="B90" s="1" t="s">
        <v>9</v>
      </c>
      <c r="C90" s="1" t="s">
        <v>14</v>
      </c>
      <c r="D90" s="1" t="s">
        <v>14</v>
      </c>
      <c r="E90" s="1" t="s">
        <v>14</v>
      </c>
      <c r="F90" s="1"/>
      <c r="G90" s="1"/>
      <c r="H90" s="1"/>
      <c r="I90" s="1"/>
      <c r="J90" s="1" t="s">
        <v>14</v>
      </c>
      <c r="K90" s="1"/>
    </row>
    <row r="91" spans="1:11" x14ac:dyDescent="0.25">
      <c r="A91" s="1">
        <v>88</v>
      </c>
      <c r="B91" s="1" t="s">
        <v>9</v>
      </c>
      <c r="C91" s="1" t="s">
        <v>14</v>
      </c>
      <c r="D91" s="1"/>
      <c r="E91" s="1" t="s">
        <v>14</v>
      </c>
      <c r="F91" s="1"/>
      <c r="G91" s="1" t="s">
        <v>14</v>
      </c>
      <c r="H91" s="1"/>
      <c r="I91" s="1"/>
      <c r="J91" s="1" t="s">
        <v>14</v>
      </c>
      <c r="K91" s="1" t="s">
        <v>14</v>
      </c>
    </row>
    <row r="92" spans="1:11" x14ac:dyDescent="0.25">
      <c r="A92" s="1">
        <v>69</v>
      </c>
      <c r="C92" s="1" t="s">
        <v>14</v>
      </c>
      <c r="D92" s="1" t="s">
        <v>14</v>
      </c>
      <c r="E92" s="1"/>
      <c r="F92" s="1"/>
      <c r="G92" s="1"/>
      <c r="H92" s="1"/>
      <c r="I92" s="1"/>
      <c r="J92" s="1"/>
      <c r="K92" s="1" t="s">
        <v>14</v>
      </c>
    </row>
    <row r="93" spans="1:11" x14ac:dyDescent="0.25">
      <c r="A93" s="1">
        <v>70</v>
      </c>
      <c r="C93" s="1" t="s">
        <v>14</v>
      </c>
      <c r="D93" s="1"/>
      <c r="E93" s="1"/>
      <c r="F93" s="1"/>
      <c r="G93" s="1" t="s">
        <v>14</v>
      </c>
      <c r="H93" s="1" t="s">
        <v>14</v>
      </c>
      <c r="I93" s="1"/>
      <c r="J93" s="1"/>
      <c r="K93" s="1" t="s">
        <v>14</v>
      </c>
    </row>
    <row r="94" spans="1:11" x14ac:dyDescent="0.25">
      <c r="A94" s="1">
        <v>71</v>
      </c>
      <c r="C94" s="1" t="s">
        <v>14</v>
      </c>
      <c r="D94" s="1"/>
      <c r="E94" s="1"/>
      <c r="F94" s="1"/>
      <c r="G94" s="1" t="s">
        <v>14</v>
      </c>
      <c r="H94" s="1"/>
      <c r="I94" s="1"/>
      <c r="J94" s="1"/>
      <c r="K94" s="1" t="s">
        <v>14</v>
      </c>
    </row>
    <row r="95" spans="1:11" x14ac:dyDescent="0.25">
      <c r="A95" s="1">
        <v>72</v>
      </c>
      <c r="C95" s="1"/>
      <c r="D95" s="1" t="s">
        <v>14</v>
      </c>
      <c r="E95" s="1" t="s">
        <v>14</v>
      </c>
      <c r="F95" s="1"/>
      <c r="G95" s="1"/>
      <c r="H95" s="1"/>
      <c r="I95" s="1"/>
      <c r="J95" s="1"/>
      <c r="K95" s="1" t="s">
        <v>14</v>
      </c>
    </row>
    <row r="96" spans="1:11" x14ac:dyDescent="0.25">
      <c r="A96" s="1">
        <v>73</v>
      </c>
      <c r="C96" s="1"/>
      <c r="D96" s="1" t="s">
        <v>14</v>
      </c>
      <c r="E96" s="1"/>
      <c r="F96" s="1" t="s">
        <v>14</v>
      </c>
      <c r="G96" s="1"/>
      <c r="H96" s="1"/>
      <c r="I96" s="1"/>
      <c r="J96" s="1"/>
      <c r="K96" s="1" t="s">
        <v>14</v>
      </c>
    </row>
    <row r="97" spans="1:11" x14ac:dyDescent="0.25">
      <c r="A97" s="1">
        <v>74</v>
      </c>
      <c r="C97" s="1"/>
      <c r="D97" s="1"/>
      <c r="E97" s="1"/>
      <c r="F97" s="1"/>
      <c r="G97" s="1"/>
      <c r="H97" s="1"/>
      <c r="I97" s="1"/>
      <c r="J97" s="1" t="s">
        <v>14</v>
      </c>
      <c r="K97" s="1"/>
    </row>
    <row r="98" spans="1:11" x14ac:dyDescent="0.25">
      <c r="A98" s="1">
        <v>75</v>
      </c>
      <c r="C98" s="1"/>
      <c r="D98" s="1" t="s">
        <v>14</v>
      </c>
      <c r="E98" s="1"/>
      <c r="F98" s="1"/>
      <c r="G98" s="1" t="s">
        <v>14</v>
      </c>
      <c r="H98" s="1"/>
      <c r="I98" s="1"/>
      <c r="J98" s="1"/>
      <c r="K98" s="1"/>
    </row>
    <row r="99" spans="1:11" x14ac:dyDescent="0.25">
      <c r="A99" s="1">
        <v>76</v>
      </c>
      <c r="C99" s="1"/>
      <c r="D99" s="1" t="s">
        <v>14</v>
      </c>
      <c r="E99" s="1"/>
      <c r="F99" s="1"/>
      <c r="G99" s="1" t="s">
        <v>14</v>
      </c>
      <c r="H99" s="1"/>
      <c r="I99" s="1"/>
      <c r="J99" s="1"/>
      <c r="K99" s="1" t="s">
        <v>14</v>
      </c>
    </row>
    <row r="100" spans="1:11" x14ac:dyDescent="0.25">
      <c r="A100" s="1">
        <v>77</v>
      </c>
      <c r="C100" s="1" t="s">
        <v>14</v>
      </c>
      <c r="D100" s="1"/>
      <c r="E100" s="1" t="s">
        <v>14</v>
      </c>
      <c r="F100" s="1"/>
      <c r="G100" s="1"/>
      <c r="H100" s="1" t="s">
        <v>14</v>
      </c>
      <c r="I100" s="1"/>
      <c r="J100" s="1" t="s">
        <v>14</v>
      </c>
      <c r="K100" s="1" t="s">
        <v>14</v>
      </c>
    </row>
    <row r="101" spans="1:11" x14ac:dyDescent="0.25">
      <c r="A101" s="1">
        <v>78</v>
      </c>
      <c r="C101" s="1"/>
      <c r="D101" s="1"/>
      <c r="E101" s="1"/>
      <c r="F101" s="1"/>
      <c r="G101" s="1"/>
      <c r="H101" s="1"/>
      <c r="I101" s="1"/>
      <c r="J101" s="1"/>
      <c r="K101" s="1" t="s">
        <v>14</v>
      </c>
    </row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opLeftCell="C1" workbookViewId="0">
      <selection activeCell="I10" sqref="I10:M16"/>
    </sheetView>
  </sheetViews>
  <sheetFormatPr defaultRowHeight="15" x14ac:dyDescent="0.25"/>
  <cols>
    <col min="2" max="2" width="9.140625" style="1"/>
    <col min="9" max="9" width="12.140625" bestFit="1" customWidth="1"/>
    <col min="13" max="13" width="12.85546875" bestFit="1" customWidth="1"/>
    <col min="16" max="16" width="12.140625" bestFit="1" customWidth="1"/>
    <col min="20" max="20" width="12.85546875" bestFit="1" customWidth="1"/>
  </cols>
  <sheetData>
    <row r="1" spans="1:17" x14ac:dyDescent="0.25">
      <c r="A1" s="7" t="s">
        <v>59</v>
      </c>
      <c r="I1" s="18" t="s">
        <v>80</v>
      </c>
      <c r="J1" s="14"/>
      <c r="K1" s="14"/>
      <c r="L1" s="14"/>
      <c r="M1" s="14"/>
    </row>
    <row r="2" spans="1:17" x14ac:dyDescent="0.25">
      <c r="A2" s="7"/>
      <c r="D2" s="7" t="s">
        <v>85</v>
      </c>
      <c r="E2" s="7" t="s">
        <v>86</v>
      </c>
      <c r="I2" s="19"/>
      <c r="J2" s="19"/>
      <c r="K2" s="19"/>
      <c r="L2" s="19" t="s">
        <v>85</v>
      </c>
      <c r="M2" s="19" t="s">
        <v>86</v>
      </c>
    </row>
    <row r="3" spans="1:17" x14ac:dyDescent="0.25">
      <c r="A3" t="s">
        <v>58</v>
      </c>
      <c r="D3">
        <f>COUNTIF(Table15[[A ]],"x")</f>
        <v>50</v>
      </c>
      <c r="E3" s="10">
        <f>D3/88</f>
        <v>0.56818181818181823</v>
      </c>
      <c r="I3" s="14" t="s">
        <v>58</v>
      </c>
      <c r="J3" s="16"/>
      <c r="K3" s="16"/>
      <c r="L3" s="14">
        <f>COUNTIF(C11:C49,"x")</f>
        <v>19</v>
      </c>
      <c r="M3" s="21">
        <f>L3/39</f>
        <v>0.48717948717948717</v>
      </c>
    </row>
    <row r="4" spans="1:17" x14ac:dyDescent="0.25">
      <c r="A4" t="s">
        <v>57</v>
      </c>
      <c r="D4">
        <f>COUNTIF(Table15[B],"x")</f>
        <v>27</v>
      </c>
      <c r="E4" s="10">
        <f t="shared" ref="E4:E7" si="0">D4/88</f>
        <v>0.30681818181818182</v>
      </c>
      <c r="I4" s="15" t="s">
        <v>57</v>
      </c>
      <c r="J4" s="17"/>
      <c r="K4" s="17"/>
      <c r="L4" s="15">
        <f>COUNTIF(D11:D49,"x")</f>
        <v>15</v>
      </c>
      <c r="M4" s="22">
        <f t="shared" ref="M4:M7" si="1">L4/39</f>
        <v>0.38461538461538464</v>
      </c>
    </row>
    <row r="5" spans="1:17" x14ac:dyDescent="0.25">
      <c r="A5" t="s">
        <v>56</v>
      </c>
      <c r="D5">
        <f>COUNTIF(Table15[C],"x")</f>
        <v>3</v>
      </c>
      <c r="E5" s="10">
        <f t="shared" si="0"/>
        <v>3.4090909090909088E-2</v>
      </c>
      <c r="I5" s="14" t="s">
        <v>56</v>
      </c>
      <c r="J5" s="16"/>
      <c r="K5" s="16"/>
      <c r="L5" s="14">
        <f>COUNTIF(E11:E49,"x")</f>
        <v>0</v>
      </c>
      <c r="M5" s="21">
        <f t="shared" si="1"/>
        <v>0</v>
      </c>
    </row>
    <row r="6" spans="1:17" x14ac:dyDescent="0.25">
      <c r="A6" t="s">
        <v>55</v>
      </c>
      <c r="D6">
        <f>COUNTIF(Table15[D],"x")</f>
        <v>2</v>
      </c>
      <c r="E6" s="10">
        <f t="shared" si="0"/>
        <v>2.2727272727272728E-2</v>
      </c>
      <c r="I6" s="15" t="s">
        <v>55</v>
      </c>
      <c r="J6" s="17"/>
      <c r="K6" s="17"/>
      <c r="L6" s="15">
        <f>COUNTIF(F11:F49,"x")</f>
        <v>1</v>
      </c>
      <c r="M6" s="22">
        <f t="shared" si="1"/>
        <v>2.564102564102564E-2</v>
      </c>
    </row>
    <row r="7" spans="1:17" x14ac:dyDescent="0.25">
      <c r="A7" t="s">
        <v>54</v>
      </c>
      <c r="D7">
        <f>COUNTIF(Table15[E],"x")</f>
        <v>7</v>
      </c>
      <c r="E7" s="10">
        <f t="shared" si="0"/>
        <v>7.9545454545454544E-2</v>
      </c>
      <c r="I7" s="14" t="s">
        <v>54</v>
      </c>
      <c r="J7" s="14"/>
      <c r="K7" s="14"/>
      <c r="L7" s="14">
        <f>COUNTIF(G11:G49,"x")</f>
        <v>5</v>
      </c>
      <c r="M7" s="21">
        <f t="shared" si="1"/>
        <v>0.12820512820512819</v>
      </c>
    </row>
    <row r="8" spans="1:17" x14ac:dyDescent="0.25">
      <c r="J8" s="1"/>
      <c r="Q8" s="1"/>
    </row>
    <row r="10" spans="1:17" x14ac:dyDescent="0.25">
      <c r="A10" s="1" t="s">
        <v>53</v>
      </c>
      <c r="B10" s="1" t="s">
        <v>52</v>
      </c>
      <c r="C10" s="1" t="s">
        <v>51</v>
      </c>
      <c r="D10" s="1" t="s">
        <v>50</v>
      </c>
      <c r="E10" s="1" t="s">
        <v>49</v>
      </c>
      <c r="F10" s="1" t="s">
        <v>48</v>
      </c>
      <c r="G10" s="1" t="s">
        <v>47</v>
      </c>
      <c r="I10" s="18" t="s">
        <v>81</v>
      </c>
      <c r="J10" s="14"/>
      <c r="K10" s="14"/>
      <c r="L10" s="14"/>
      <c r="M10" s="14"/>
    </row>
    <row r="11" spans="1:17" x14ac:dyDescent="0.25">
      <c r="A11" s="1">
        <v>1</v>
      </c>
      <c r="B11" s="1" t="s">
        <v>7</v>
      </c>
      <c r="C11" s="1" t="s">
        <v>14</v>
      </c>
      <c r="D11" s="1"/>
      <c r="E11" s="1"/>
      <c r="F11" s="1"/>
      <c r="G11" s="1"/>
      <c r="I11" s="19"/>
      <c r="J11" s="19"/>
      <c r="K11" s="19"/>
      <c r="L11" s="19" t="s">
        <v>85</v>
      </c>
      <c r="M11" s="19" t="s">
        <v>86</v>
      </c>
    </row>
    <row r="12" spans="1:17" x14ac:dyDescent="0.25">
      <c r="A12" s="1">
        <v>3</v>
      </c>
      <c r="B12" s="1" t="s">
        <v>7</v>
      </c>
      <c r="C12" s="1"/>
      <c r="D12" s="1" t="s">
        <v>14</v>
      </c>
      <c r="E12" s="1"/>
      <c r="F12" s="1"/>
      <c r="G12" s="1"/>
      <c r="I12" s="14" t="s">
        <v>58</v>
      </c>
      <c r="J12" s="16"/>
      <c r="K12" s="16"/>
      <c r="L12" s="14">
        <f>COUNTIF(C50:C98,"x")</f>
        <v>31</v>
      </c>
      <c r="M12" s="21">
        <f>L12/39</f>
        <v>0.79487179487179482</v>
      </c>
    </row>
    <row r="13" spans="1:17" x14ac:dyDescent="0.25">
      <c r="A13" s="1">
        <v>4</v>
      </c>
      <c r="B13" s="1" t="s">
        <v>7</v>
      </c>
      <c r="C13" s="1" t="s">
        <v>14</v>
      </c>
      <c r="D13" s="1"/>
      <c r="E13" s="1"/>
      <c r="F13" s="1"/>
      <c r="G13" s="1"/>
      <c r="I13" s="15" t="s">
        <v>57</v>
      </c>
      <c r="J13" s="17"/>
      <c r="K13" s="17"/>
      <c r="L13" s="15">
        <f>COUNTIF(D50:D98,"x")</f>
        <v>12</v>
      </c>
      <c r="M13" s="22">
        <f t="shared" ref="M13:M16" si="2">L13/39</f>
        <v>0.30769230769230771</v>
      </c>
    </row>
    <row r="14" spans="1:17" x14ac:dyDescent="0.25">
      <c r="A14" s="1">
        <v>7</v>
      </c>
      <c r="B14" s="1" t="s">
        <v>7</v>
      </c>
      <c r="C14" s="1" t="s">
        <v>14</v>
      </c>
      <c r="D14" s="1"/>
      <c r="E14" s="1"/>
      <c r="F14" s="1"/>
      <c r="G14" s="1"/>
      <c r="I14" s="14" t="s">
        <v>56</v>
      </c>
      <c r="J14" s="16"/>
      <c r="K14" s="16"/>
      <c r="L14" s="14">
        <f>COUNTIF(E50:E98,"x")</f>
        <v>3</v>
      </c>
      <c r="M14" s="21">
        <f t="shared" si="2"/>
        <v>7.6923076923076927E-2</v>
      </c>
    </row>
    <row r="15" spans="1:17" x14ac:dyDescent="0.25">
      <c r="A15" s="1">
        <v>8</v>
      </c>
      <c r="B15" s="1" t="s">
        <v>7</v>
      </c>
      <c r="C15" s="1"/>
      <c r="D15" s="1" t="s">
        <v>14</v>
      </c>
      <c r="E15" s="1"/>
      <c r="F15" s="1"/>
      <c r="G15" s="1"/>
      <c r="I15" s="15" t="s">
        <v>55</v>
      </c>
      <c r="J15" s="17"/>
      <c r="K15" s="17"/>
      <c r="L15" s="15">
        <f>COUNTIF(F50:F98,"x")</f>
        <v>1</v>
      </c>
      <c r="M15" s="22">
        <f t="shared" si="2"/>
        <v>2.564102564102564E-2</v>
      </c>
    </row>
    <row r="16" spans="1:17" x14ac:dyDescent="0.25">
      <c r="A16" s="1">
        <v>9</v>
      </c>
      <c r="B16" s="1" t="s">
        <v>7</v>
      </c>
      <c r="C16" s="1" t="s">
        <v>14</v>
      </c>
      <c r="D16" s="1"/>
      <c r="E16" s="1"/>
      <c r="F16" s="1"/>
      <c r="G16" s="1"/>
      <c r="I16" s="14" t="s">
        <v>54</v>
      </c>
      <c r="J16" s="14"/>
      <c r="K16" s="14"/>
      <c r="L16" s="14">
        <f>COUNTIF(G50:G98,"x")</f>
        <v>2</v>
      </c>
      <c r="M16" s="21">
        <f t="shared" si="2"/>
        <v>5.128205128205128E-2</v>
      </c>
    </row>
    <row r="17" spans="1:7" x14ac:dyDescent="0.25">
      <c r="A17" s="1">
        <v>11</v>
      </c>
      <c r="B17" s="1" t="s">
        <v>7</v>
      </c>
      <c r="C17" s="1"/>
      <c r="D17" s="1" t="s">
        <v>14</v>
      </c>
      <c r="E17" s="1"/>
      <c r="F17" s="1"/>
      <c r="G17" s="1"/>
    </row>
    <row r="18" spans="1:7" x14ac:dyDescent="0.25">
      <c r="A18" s="1">
        <v>14</v>
      </c>
      <c r="B18" s="1" t="s">
        <v>7</v>
      </c>
      <c r="C18" s="1"/>
      <c r="D18" s="1"/>
      <c r="E18" s="1"/>
      <c r="F18" s="1"/>
      <c r="G18" s="1" t="s">
        <v>14</v>
      </c>
    </row>
    <row r="19" spans="1:7" x14ac:dyDescent="0.25">
      <c r="A19" s="1">
        <v>17</v>
      </c>
      <c r="B19" s="1" t="s">
        <v>7</v>
      </c>
      <c r="C19" s="1" t="s">
        <v>14</v>
      </c>
      <c r="D19" s="1"/>
      <c r="E19" s="1"/>
      <c r="F19" s="1"/>
      <c r="G19" s="1"/>
    </row>
    <row r="20" spans="1:7" x14ac:dyDescent="0.25">
      <c r="A20" s="1">
        <v>18</v>
      </c>
      <c r="B20" s="1" t="s">
        <v>7</v>
      </c>
      <c r="C20" s="1" t="s">
        <v>14</v>
      </c>
      <c r="D20" s="1"/>
      <c r="E20" s="1"/>
      <c r="F20" s="1"/>
      <c r="G20" s="1"/>
    </row>
    <row r="21" spans="1:7" x14ac:dyDescent="0.25">
      <c r="A21" s="1">
        <v>20</v>
      </c>
      <c r="B21" s="1" t="s">
        <v>7</v>
      </c>
      <c r="C21" s="1"/>
      <c r="D21" s="1" t="s">
        <v>14</v>
      </c>
      <c r="E21" s="1"/>
      <c r="F21" s="1"/>
      <c r="G21" s="1"/>
    </row>
    <row r="22" spans="1:7" x14ac:dyDescent="0.25">
      <c r="A22" s="1">
        <v>23</v>
      </c>
      <c r="B22" s="1" t="s">
        <v>7</v>
      </c>
      <c r="C22" s="1"/>
      <c r="D22" s="1" t="s">
        <v>14</v>
      </c>
      <c r="E22" s="1"/>
      <c r="F22" s="1"/>
      <c r="G22" s="1"/>
    </row>
    <row r="23" spans="1:7" x14ac:dyDescent="0.25">
      <c r="A23" s="1">
        <v>25</v>
      </c>
      <c r="B23" s="1" t="s">
        <v>7</v>
      </c>
      <c r="C23" s="1" t="s">
        <v>14</v>
      </c>
      <c r="D23" s="1"/>
      <c r="E23" s="1"/>
      <c r="F23" s="1"/>
      <c r="G23" s="1"/>
    </row>
    <row r="24" spans="1:7" x14ac:dyDescent="0.25">
      <c r="A24" s="1">
        <v>26</v>
      </c>
      <c r="B24" s="1" t="s">
        <v>7</v>
      </c>
      <c r="C24" s="1" t="s">
        <v>14</v>
      </c>
      <c r="D24" s="1"/>
      <c r="E24" s="1"/>
      <c r="F24" s="1"/>
      <c r="G24" s="1"/>
    </row>
    <row r="25" spans="1:7" x14ac:dyDescent="0.25">
      <c r="A25" s="1">
        <v>27</v>
      </c>
      <c r="B25" s="1" t="s">
        <v>7</v>
      </c>
      <c r="C25" s="1"/>
      <c r="D25" s="1" t="s">
        <v>14</v>
      </c>
      <c r="E25" s="1"/>
      <c r="F25" s="1"/>
      <c r="G25" s="1"/>
    </row>
    <row r="26" spans="1:7" x14ac:dyDescent="0.25">
      <c r="A26" s="1">
        <v>28</v>
      </c>
      <c r="B26" s="2" t="s">
        <v>7</v>
      </c>
      <c r="C26" s="1" t="s">
        <v>14</v>
      </c>
      <c r="D26" s="1"/>
      <c r="E26" s="1"/>
      <c r="F26" s="1"/>
      <c r="G26" s="1"/>
    </row>
    <row r="27" spans="1:7" x14ac:dyDescent="0.25">
      <c r="A27" s="1">
        <v>30</v>
      </c>
      <c r="B27" s="2" t="s">
        <v>7</v>
      </c>
      <c r="C27" s="1"/>
      <c r="D27" s="1" t="s">
        <v>14</v>
      </c>
      <c r="E27" s="1"/>
      <c r="F27" s="1"/>
      <c r="G27" s="1"/>
    </row>
    <row r="28" spans="1:7" x14ac:dyDescent="0.25">
      <c r="A28" s="1">
        <v>32</v>
      </c>
      <c r="B28" s="2" t="s">
        <v>7</v>
      </c>
      <c r="C28" s="1"/>
      <c r="D28" s="1" t="s">
        <v>14</v>
      </c>
      <c r="E28" s="1"/>
      <c r="F28" s="1"/>
      <c r="G28" s="1"/>
    </row>
    <row r="29" spans="1:7" x14ac:dyDescent="0.25">
      <c r="A29" s="1">
        <v>33</v>
      </c>
      <c r="B29" s="1" t="s">
        <v>7</v>
      </c>
      <c r="C29" s="1"/>
      <c r="D29" s="1" t="s">
        <v>14</v>
      </c>
      <c r="E29" s="1"/>
      <c r="F29" s="1"/>
      <c r="G29" s="1"/>
    </row>
    <row r="30" spans="1:7" x14ac:dyDescent="0.25">
      <c r="A30" s="1">
        <v>34</v>
      </c>
      <c r="B30" s="2" t="s">
        <v>7</v>
      </c>
      <c r="C30" s="1"/>
      <c r="D30" s="1" t="s">
        <v>14</v>
      </c>
      <c r="E30" s="1"/>
      <c r="F30" s="1"/>
      <c r="G30" s="1"/>
    </row>
    <row r="31" spans="1:7" x14ac:dyDescent="0.25">
      <c r="A31" s="1">
        <v>35</v>
      </c>
      <c r="B31" s="1" t="s">
        <v>7</v>
      </c>
      <c r="C31" s="1" t="s">
        <v>14</v>
      </c>
      <c r="D31" s="1"/>
      <c r="E31" s="1"/>
      <c r="F31" s="1"/>
      <c r="G31" s="1"/>
    </row>
    <row r="32" spans="1:7" x14ac:dyDescent="0.25">
      <c r="A32" s="1">
        <v>36</v>
      </c>
      <c r="B32" s="2" t="s">
        <v>7</v>
      </c>
      <c r="C32" s="1"/>
      <c r="D32" s="1" t="s">
        <v>14</v>
      </c>
      <c r="E32" s="1"/>
      <c r="F32" s="1"/>
      <c r="G32" s="1"/>
    </row>
    <row r="33" spans="1:7" x14ac:dyDescent="0.25">
      <c r="A33" s="1">
        <v>41</v>
      </c>
      <c r="B33" s="1" t="s">
        <v>7</v>
      </c>
      <c r="C33" s="1"/>
      <c r="D33" s="1"/>
      <c r="E33" s="1"/>
      <c r="F33" s="1"/>
      <c r="G33" s="1" t="s">
        <v>14</v>
      </c>
    </row>
    <row r="34" spans="1:7" x14ac:dyDescent="0.25">
      <c r="A34" s="1">
        <v>49</v>
      </c>
      <c r="B34" s="1" t="s">
        <v>7</v>
      </c>
      <c r="C34" s="1" t="s">
        <v>14</v>
      </c>
      <c r="D34" s="1"/>
      <c r="E34" s="1"/>
      <c r="F34" s="1"/>
      <c r="G34" s="1"/>
    </row>
    <row r="35" spans="1:7" x14ac:dyDescent="0.25">
      <c r="A35" s="1">
        <v>54</v>
      </c>
      <c r="B35" s="2" t="s">
        <v>7</v>
      </c>
      <c r="C35" s="1"/>
      <c r="D35" s="1"/>
      <c r="E35" s="1"/>
      <c r="F35" s="1"/>
      <c r="G35" s="1" t="s">
        <v>14</v>
      </c>
    </row>
    <row r="36" spans="1:7" x14ac:dyDescent="0.25">
      <c r="A36" s="1">
        <v>55</v>
      </c>
      <c r="B36" s="1" t="s">
        <v>7</v>
      </c>
      <c r="C36" s="1" t="s">
        <v>14</v>
      </c>
      <c r="D36" s="1"/>
      <c r="E36" s="1"/>
      <c r="F36" s="1"/>
      <c r="G36" s="1"/>
    </row>
    <row r="37" spans="1:7" x14ac:dyDescent="0.25">
      <c r="A37" s="1">
        <v>56</v>
      </c>
      <c r="B37" s="2" t="s">
        <v>7</v>
      </c>
      <c r="C37" s="1"/>
      <c r="D37" s="1"/>
      <c r="E37" s="1"/>
      <c r="F37" s="1"/>
      <c r="G37" s="1" t="s">
        <v>14</v>
      </c>
    </row>
    <row r="38" spans="1:7" x14ac:dyDescent="0.25">
      <c r="A38" s="1">
        <v>57</v>
      </c>
      <c r="B38" s="1" t="s">
        <v>7</v>
      </c>
      <c r="C38" s="1" t="s">
        <v>14</v>
      </c>
      <c r="D38" s="1"/>
      <c r="E38" s="1"/>
      <c r="F38" s="1"/>
      <c r="G38" s="1"/>
    </row>
    <row r="39" spans="1:7" x14ac:dyDescent="0.25">
      <c r="A39" s="1">
        <v>58</v>
      </c>
      <c r="B39" s="2" t="s">
        <v>7</v>
      </c>
      <c r="C39" s="1" t="s">
        <v>14</v>
      </c>
      <c r="D39" s="1"/>
      <c r="E39" s="1"/>
      <c r="F39" s="1"/>
      <c r="G39" s="1"/>
    </row>
    <row r="40" spans="1:7" x14ac:dyDescent="0.25">
      <c r="A40" s="1">
        <v>60</v>
      </c>
      <c r="B40" s="2" t="s">
        <v>7</v>
      </c>
      <c r="C40" s="1"/>
      <c r="D40" s="1" t="s">
        <v>14</v>
      </c>
      <c r="E40" s="1"/>
      <c r="F40" s="1"/>
      <c r="G40" s="1"/>
    </row>
    <row r="41" spans="1:7" x14ac:dyDescent="0.25">
      <c r="A41" s="1">
        <v>62</v>
      </c>
      <c r="B41" s="2" t="s">
        <v>7</v>
      </c>
      <c r="C41" s="1"/>
      <c r="D41" s="1" t="s">
        <v>14</v>
      </c>
      <c r="E41" s="1"/>
      <c r="F41" s="1"/>
      <c r="G41" s="1"/>
    </row>
    <row r="42" spans="1:7" x14ac:dyDescent="0.25">
      <c r="A42" s="1">
        <v>63</v>
      </c>
      <c r="B42" s="1" t="s">
        <v>7</v>
      </c>
      <c r="C42" s="1" t="s">
        <v>14</v>
      </c>
      <c r="D42" s="1"/>
      <c r="E42" s="1"/>
      <c r="F42" s="1"/>
      <c r="G42" s="1"/>
    </row>
    <row r="43" spans="1:7" x14ac:dyDescent="0.25">
      <c r="A43" s="1">
        <v>66</v>
      </c>
      <c r="B43" s="2" t="s">
        <v>7</v>
      </c>
      <c r="C43" s="1"/>
      <c r="D43" s="1" t="s">
        <v>14</v>
      </c>
      <c r="E43" s="1"/>
      <c r="F43" s="1"/>
      <c r="G43" s="1"/>
    </row>
    <row r="44" spans="1:7" x14ac:dyDescent="0.25">
      <c r="A44" s="1">
        <v>67</v>
      </c>
      <c r="B44" s="1" t="s">
        <v>7</v>
      </c>
      <c r="C44" s="1" t="s">
        <v>14</v>
      </c>
      <c r="D44" s="1"/>
      <c r="E44" s="1"/>
      <c r="F44" s="1"/>
      <c r="G44" s="1"/>
    </row>
    <row r="45" spans="1:7" x14ac:dyDescent="0.25">
      <c r="A45" s="1">
        <v>68</v>
      </c>
      <c r="B45" s="2" t="s">
        <v>7</v>
      </c>
      <c r="C45" s="1" t="s">
        <v>14</v>
      </c>
      <c r="D45" s="1"/>
      <c r="E45" s="1"/>
      <c r="F45" s="1"/>
      <c r="G45" s="1"/>
    </row>
    <row r="46" spans="1:7" x14ac:dyDescent="0.25">
      <c r="A46" s="1">
        <v>79</v>
      </c>
      <c r="B46" s="1" t="s">
        <v>7</v>
      </c>
      <c r="C46" s="1"/>
      <c r="D46" s="1"/>
      <c r="E46" s="1"/>
      <c r="F46" s="1"/>
      <c r="G46" s="1" t="s">
        <v>14</v>
      </c>
    </row>
    <row r="47" spans="1:7" x14ac:dyDescent="0.25">
      <c r="A47" s="1">
        <v>80</v>
      </c>
      <c r="B47" s="1" t="s">
        <v>7</v>
      </c>
      <c r="C47" s="1" t="s">
        <v>14</v>
      </c>
      <c r="D47" s="1"/>
      <c r="E47" s="1"/>
      <c r="F47" s="1"/>
      <c r="G47" s="1"/>
    </row>
    <row r="48" spans="1:7" x14ac:dyDescent="0.25">
      <c r="A48" s="1">
        <v>81</v>
      </c>
      <c r="B48" s="1" t="s">
        <v>7</v>
      </c>
      <c r="C48" s="1"/>
      <c r="D48" s="1"/>
      <c r="E48" s="1"/>
      <c r="F48" s="1" t="s">
        <v>14</v>
      </c>
      <c r="G48" s="1"/>
    </row>
    <row r="49" spans="1:7" x14ac:dyDescent="0.25">
      <c r="A49" s="1">
        <v>29</v>
      </c>
      <c r="B49" s="1" t="s">
        <v>46</v>
      </c>
      <c r="C49" s="1" t="s">
        <v>14</v>
      </c>
      <c r="D49" s="1" t="s">
        <v>14</v>
      </c>
      <c r="E49" s="1"/>
      <c r="F49" s="1"/>
      <c r="G49" s="1"/>
    </row>
    <row r="50" spans="1:7" x14ac:dyDescent="0.25">
      <c r="A50" s="1">
        <v>2</v>
      </c>
      <c r="B50" s="1" t="s">
        <v>9</v>
      </c>
      <c r="C50" s="1" t="s">
        <v>14</v>
      </c>
      <c r="D50" s="1"/>
      <c r="E50" s="1"/>
      <c r="F50" s="1"/>
      <c r="G50" s="1"/>
    </row>
    <row r="51" spans="1:7" x14ac:dyDescent="0.25">
      <c r="A51" s="1">
        <v>5</v>
      </c>
      <c r="B51" s="1" t="s">
        <v>9</v>
      </c>
      <c r="C51" s="1"/>
      <c r="D51" s="1" t="s">
        <v>14</v>
      </c>
      <c r="E51" s="1"/>
      <c r="F51" s="1"/>
      <c r="G51" s="1"/>
    </row>
    <row r="52" spans="1:7" x14ac:dyDescent="0.25">
      <c r="A52" s="1">
        <v>6</v>
      </c>
      <c r="B52" s="1" t="s">
        <v>9</v>
      </c>
      <c r="C52" s="1" t="s">
        <v>14</v>
      </c>
      <c r="D52" s="1"/>
      <c r="E52" s="1"/>
      <c r="F52" s="1"/>
      <c r="G52" s="1"/>
    </row>
    <row r="53" spans="1:7" x14ac:dyDescent="0.25">
      <c r="A53" s="1">
        <v>10</v>
      </c>
      <c r="B53" s="1" t="s">
        <v>9</v>
      </c>
      <c r="C53" s="1"/>
      <c r="D53" s="1" t="s">
        <v>14</v>
      </c>
      <c r="E53" s="1"/>
      <c r="F53" s="1"/>
      <c r="G53" s="1"/>
    </row>
    <row r="54" spans="1:7" x14ac:dyDescent="0.25">
      <c r="A54" s="1">
        <v>12</v>
      </c>
      <c r="B54" s="1" t="s">
        <v>9</v>
      </c>
      <c r="C54" s="1" t="s">
        <v>14</v>
      </c>
      <c r="D54" s="1"/>
      <c r="E54" s="1"/>
      <c r="F54" s="1"/>
      <c r="G54" s="1"/>
    </row>
    <row r="55" spans="1:7" x14ac:dyDescent="0.25">
      <c r="A55" s="1">
        <v>13</v>
      </c>
      <c r="B55" s="1" t="s">
        <v>9</v>
      </c>
      <c r="C55" s="1" t="s">
        <v>14</v>
      </c>
      <c r="D55" s="1"/>
      <c r="E55" s="1"/>
      <c r="F55" s="1"/>
      <c r="G55" s="1"/>
    </row>
    <row r="56" spans="1:7" x14ac:dyDescent="0.25">
      <c r="A56" s="1">
        <v>15</v>
      </c>
      <c r="B56" s="1" t="s">
        <v>9</v>
      </c>
      <c r="C56" s="1" t="s">
        <v>14</v>
      </c>
      <c r="D56" s="1"/>
      <c r="E56" s="1"/>
      <c r="F56" s="1"/>
      <c r="G56" s="1"/>
    </row>
    <row r="57" spans="1:7" x14ac:dyDescent="0.25">
      <c r="A57" s="1">
        <v>16</v>
      </c>
      <c r="B57" s="1" t="s">
        <v>9</v>
      </c>
      <c r="C57" s="1" t="s">
        <v>14</v>
      </c>
      <c r="D57" s="1"/>
      <c r="E57" s="1"/>
      <c r="F57" s="1"/>
      <c r="G57" s="1"/>
    </row>
    <row r="58" spans="1:7" x14ac:dyDescent="0.25">
      <c r="A58" s="1">
        <v>19</v>
      </c>
      <c r="B58" s="1" t="s">
        <v>9</v>
      </c>
      <c r="C58" s="1"/>
      <c r="D58" s="1"/>
      <c r="E58" s="1" t="s">
        <v>14</v>
      </c>
      <c r="F58" s="1"/>
      <c r="G58" s="1"/>
    </row>
    <row r="59" spans="1:7" x14ac:dyDescent="0.25">
      <c r="A59" s="1">
        <v>21</v>
      </c>
      <c r="B59" s="1" t="s">
        <v>9</v>
      </c>
      <c r="C59" s="1" t="s">
        <v>14</v>
      </c>
      <c r="D59" s="1"/>
      <c r="E59" s="1"/>
      <c r="F59" s="1"/>
      <c r="G59" s="1"/>
    </row>
    <row r="60" spans="1:7" x14ac:dyDescent="0.25">
      <c r="A60" s="1">
        <v>22</v>
      </c>
      <c r="B60" s="1" t="s">
        <v>9</v>
      </c>
      <c r="C60" s="1" t="s">
        <v>14</v>
      </c>
      <c r="D60" s="1"/>
      <c r="E60" s="1"/>
      <c r="F60" s="1"/>
      <c r="G60" s="1"/>
    </row>
    <row r="61" spans="1:7" x14ac:dyDescent="0.25">
      <c r="A61" s="1">
        <v>24</v>
      </c>
      <c r="B61" s="1" t="s">
        <v>9</v>
      </c>
      <c r="C61" s="1" t="s">
        <v>14</v>
      </c>
      <c r="D61" s="1"/>
      <c r="E61" s="1"/>
      <c r="F61" s="1"/>
      <c r="G61" s="1"/>
    </row>
    <row r="62" spans="1:7" x14ac:dyDescent="0.25">
      <c r="A62" s="1">
        <v>31</v>
      </c>
      <c r="B62" s="1" t="s">
        <v>9</v>
      </c>
      <c r="C62" s="1"/>
      <c r="D62" s="1" t="s">
        <v>14</v>
      </c>
      <c r="E62" s="1"/>
      <c r="F62" s="1"/>
      <c r="G62" s="1"/>
    </row>
    <row r="63" spans="1:7" x14ac:dyDescent="0.25">
      <c r="A63" s="1">
        <v>37</v>
      </c>
      <c r="B63" s="1" t="s">
        <v>9</v>
      </c>
      <c r="C63" s="1" t="s">
        <v>14</v>
      </c>
      <c r="D63" s="1"/>
      <c r="E63" s="1"/>
      <c r="F63" s="1"/>
      <c r="G63" s="1"/>
    </row>
    <row r="64" spans="1:7" x14ac:dyDescent="0.25">
      <c r="A64" s="1">
        <v>38</v>
      </c>
      <c r="B64" s="2" t="s">
        <v>9</v>
      </c>
      <c r="C64" s="1" t="s">
        <v>14</v>
      </c>
      <c r="D64" s="1"/>
      <c r="E64" s="1"/>
      <c r="F64" s="1"/>
      <c r="G64" s="1"/>
    </row>
    <row r="65" spans="1:7" x14ac:dyDescent="0.25">
      <c r="A65" s="1">
        <v>39</v>
      </c>
      <c r="B65" s="1" t="s">
        <v>9</v>
      </c>
      <c r="C65" s="1" t="s">
        <v>14</v>
      </c>
      <c r="D65" s="1"/>
      <c r="E65" s="1"/>
      <c r="F65" s="1"/>
      <c r="G65" s="1"/>
    </row>
    <row r="66" spans="1:7" x14ac:dyDescent="0.25">
      <c r="A66" s="1">
        <v>40</v>
      </c>
      <c r="B66" s="2" t="s">
        <v>9</v>
      </c>
      <c r="C66" s="1" t="s">
        <v>14</v>
      </c>
      <c r="D66" s="1"/>
      <c r="E66" s="1"/>
      <c r="F66" s="1"/>
      <c r="G66" s="1"/>
    </row>
    <row r="67" spans="1:7" x14ac:dyDescent="0.25">
      <c r="A67" s="1">
        <v>42</v>
      </c>
      <c r="B67" s="2" t="s">
        <v>9</v>
      </c>
      <c r="C67" s="1"/>
      <c r="D67" s="1"/>
      <c r="E67" s="1"/>
      <c r="F67" s="1"/>
      <c r="G67" s="1" t="s">
        <v>14</v>
      </c>
    </row>
    <row r="68" spans="1:7" x14ac:dyDescent="0.25">
      <c r="A68" s="1">
        <v>43</v>
      </c>
      <c r="B68" s="1" t="s">
        <v>9</v>
      </c>
      <c r="C68" s="1" t="s">
        <v>14</v>
      </c>
      <c r="D68" s="1"/>
      <c r="E68" s="1"/>
      <c r="F68" s="1"/>
      <c r="G68" s="1"/>
    </row>
    <row r="69" spans="1:7" x14ac:dyDescent="0.25">
      <c r="A69" s="1">
        <v>44</v>
      </c>
      <c r="B69" s="2" t="s">
        <v>9</v>
      </c>
      <c r="C69" s="1" t="s">
        <v>14</v>
      </c>
      <c r="D69" s="1"/>
      <c r="E69" s="1"/>
      <c r="F69" s="1"/>
      <c r="G69" s="1"/>
    </row>
    <row r="70" spans="1:7" x14ac:dyDescent="0.25">
      <c r="A70" s="1">
        <v>45</v>
      </c>
      <c r="B70" s="1" t="s">
        <v>9</v>
      </c>
      <c r="C70" s="1"/>
      <c r="D70" s="1" t="s">
        <v>14</v>
      </c>
      <c r="E70" s="1"/>
      <c r="F70" s="1"/>
      <c r="G70" s="1"/>
    </row>
    <row r="71" spans="1:7" x14ac:dyDescent="0.25">
      <c r="A71" s="1">
        <v>46</v>
      </c>
      <c r="B71" s="2" t="s">
        <v>9</v>
      </c>
      <c r="C71" s="1"/>
      <c r="D71" s="1" t="s">
        <v>14</v>
      </c>
      <c r="E71" s="1"/>
      <c r="F71" s="1"/>
      <c r="G71" s="1"/>
    </row>
    <row r="72" spans="1:7" x14ac:dyDescent="0.25">
      <c r="A72" s="1">
        <v>47</v>
      </c>
      <c r="B72" s="1" t="s">
        <v>9</v>
      </c>
      <c r="C72" s="1"/>
      <c r="D72" s="1"/>
      <c r="E72" s="1"/>
      <c r="F72" s="1"/>
      <c r="G72" s="1" t="s">
        <v>14</v>
      </c>
    </row>
    <row r="73" spans="1:7" x14ac:dyDescent="0.25">
      <c r="A73" s="1">
        <v>48</v>
      </c>
      <c r="B73" s="2" t="s">
        <v>9</v>
      </c>
      <c r="C73" s="1" t="s">
        <v>14</v>
      </c>
      <c r="D73" s="1"/>
      <c r="E73" s="1"/>
      <c r="F73" s="1"/>
      <c r="G73" s="1"/>
    </row>
    <row r="74" spans="1:7" x14ac:dyDescent="0.25">
      <c r="A74" s="1">
        <v>50</v>
      </c>
      <c r="B74" s="2" t="s">
        <v>9</v>
      </c>
      <c r="C74" s="1"/>
      <c r="D74" s="1" t="s">
        <v>14</v>
      </c>
      <c r="E74" s="1"/>
      <c r="F74" s="1"/>
      <c r="G74" s="1"/>
    </row>
    <row r="75" spans="1:7" x14ac:dyDescent="0.25">
      <c r="A75" s="1">
        <v>51</v>
      </c>
      <c r="B75" s="1" t="s">
        <v>9</v>
      </c>
      <c r="C75" s="1" t="s">
        <v>14</v>
      </c>
      <c r="D75" s="1"/>
      <c r="E75" s="1"/>
      <c r="F75" s="1"/>
      <c r="G75" s="1"/>
    </row>
    <row r="76" spans="1:7" x14ac:dyDescent="0.25">
      <c r="A76" s="1">
        <v>52</v>
      </c>
      <c r="B76" s="2" t="s">
        <v>9</v>
      </c>
      <c r="C76" s="1"/>
      <c r="D76" s="1" t="s">
        <v>14</v>
      </c>
      <c r="E76" s="1"/>
      <c r="F76" s="1"/>
      <c r="G76" s="1"/>
    </row>
    <row r="77" spans="1:7" x14ac:dyDescent="0.25">
      <c r="A77" s="1">
        <v>53</v>
      </c>
      <c r="B77" s="1" t="s">
        <v>9</v>
      </c>
      <c r="C77" s="1" t="s">
        <v>14</v>
      </c>
      <c r="D77" s="1"/>
      <c r="E77" s="1"/>
      <c r="F77" s="1"/>
      <c r="G77" s="1"/>
    </row>
    <row r="78" spans="1:7" x14ac:dyDescent="0.25">
      <c r="A78" s="1">
        <v>59</v>
      </c>
      <c r="B78" s="1" t="s">
        <v>9</v>
      </c>
      <c r="C78" s="1" t="s">
        <v>14</v>
      </c>
      <c r="D78" s="1"/>
      <c r="E78" s="1"/>
      <c r="F78" s="1"/>
      <c r="G78" s="1"/>
    </row>
    <row r="79" spans="1:7" x14ac:dyDescent="0.25">
      <c r="A79" s="1">
        <v>61</v>
      </c>
      <c r="B79" s="1" t="s">
        <v>9</v>
      </c>
      <c r="C79" s="1" t="s">
        <v>14</v>
      </c>
      <c r="D79" s="1"/>
      <c r="E79" s="1"/>
      <c r="F79" s="1"/>
      <c r="G79" s="1"/>
    </row>
    <row r="80" spans="1:7" x14ac:dyDescent="0.25">
      <c r="A80" s="1">
        <v>64</v>
      </c>
      <c r="B80" s="2" t="s">
        <v>9</v>
      </c>
      <c r="C80" s="1"/>
      <c r="D80" s="1"/>
      <c r="E80" s="1"/>
      <c r="F80" s="1" t="s">
        <v>14</v>
      </c>
      <c r="G80" s="1"/>
    </row>
    <row r="81" spans="1:7" x14ac:dyDescent="0.25">
      <c r="A81" s="1">
        <v>65</v>
      </c>
      <c r="B81" s="1" t="s">
        <v>9</v>
      </c>
      <c r="C81" s="1"/>
      <c r="D81" s="1" t="s">
        <v>14</v>
      </c>
      <c r="E81" s="1"/>
      <c r="F81" s="1"/>
      <c r="G81" s="1"/>
    </row>
    <row r="82" spans="1:7" x14ac:dyDescent="0.25">
      <c r="A82" s="1">
        <v>82</v>
      </c>
      <c r="B82" s="1" t="s">
        <v>9</v>
      </c>
      <c r="C82" s="1" t="s">
        <v>14</v>
      </c>
      <c r="D82" s="1"/>
      <c r="E82" s="1"/>
      <c r="F82" s="1"/>
      <c r="G82" s="1"/>
    </row>
    <row r="83" spans="1:7" x14ac:dyDescent="0.25">
      <c r="A83" s="1">
        <v>83</v>
      </c>
      <c r="B83" s="1" t="s">
        <v>9</v>
      </c>
      <c r="C83" s="1" t="s">
        <v>14</v>
      </c>
      <c r="D83" s="1"/>
      <c r="E83" s="1"/>
      <c r="F83" s="1"/>
      <c r="G83" s="1"/>
    </row>
    <row r="84" spans="1:7" x14ac:dyDescent="0.25">
      <c r="A84" s="1">
        <v>84</v>
      </c>
      <c r="B84" s="1" t="s">
        <v>9</v>
      </c>
      <c r="C84" s="1" t="s">
        <v>14</v>
      </c>
      <c r="D84" s="1"/>
      <c r="E84" s="1"/>
      <c r="F84" s="1"/>
      <c r="G84" s="1"/>
    </row>
    <row r="85" spans="1:7" x14ac:dyDescent="0.25">
      <c r="A85" s="1">
        <v>85</v>
      </c>
      <c r="B85" s="1" t="s">
        <v>9</v>
      </c>
      <c r="C85" s="1"/>
      <c r="D85" s="1" t="s">
        <v>14</v>
      </c>
      <c r="E85" s="1"/>
      <c r="F85" s="1"/>
      <c r="G85" s="1"/>
    </row>
    <row r="86" spans="1:7" x14ac:dyDescent="0.25">
      <c r="A86" s="1">
        <v>86</v>
      </c>
      <c r="B86" s="1" t="s">
        <v>9</v>
      </c>
      <c r="C86" s="1"/>
      <c r="D86" s="1" t="s">
        <v>14</v>
      </c>
      <c r="E86" s="1"/>
      <c r="F86" s="1"/>
      <c r="G86" s="1"/>
    </row>
    <row r="87" spans="1:7" x14ac:dyDescent="0.25">
      <c r="A87" s="1">
        <v>87</v>
      </c>
      <c r="B87" s="1" t="s">
        <v>9</v>
      </c>
      <c r="C87" s="1"/>
      <c r="D87" s="1"/>
      <c r="E87" s="1" t="s">
        <v>14</v>
      </c>
      <c r="F87" s="1"/>
      <c r="G87" s="1"/>
    </row>
    <row r="88" spans="1:7" x14ac:dyDescent="0.25">
      <c r="A88" s="1">
        <v>88</v>
      </c>
      <c r="B88" s="1" t="s">
        <v>9</v>
      </c>
      <c r="C88" s="1"/>
      <c r="D88" s="1"/>
      <c r="E88" s="1" t="s">
        <v>14</v>
      </c>
      <c r="F88" s="1"/>
      <c r="G88" s="1"/>
    </row>
    <row r="89" spans="1:7" x14ac:dyDescent="0.25">
      <c r="A89" s="1">
        <v>69</v>
      </c>
      <c r="C89" s="1" t="s">
        <v>14</v>
      </c>
      <c r="D89" s="1"/>
      <c r="E89" s="1"/>
      <c r="F89" s="1"/>
      <c r="G89" s="1"/>
    </row>
    <row r="90" spans="1:7" x14ac:dyDescent="0.25">
      <c r="A90" s="1">
        <v>70</v>
      </c>
      <c r="B90" s="2"/>
      <c r="C90" s="1" t="s">
        <v>14</v>
      </c>
      <c r="D90" s="1"/>
      <c r="E90" s="1"/>
      <c r="F90" s="1"/>
      <c r="G90" s="1"/>
    </row>
    <row r="91" spans="1:7" x14ac:dyDescent="0.25">
      <c r="A91" s="1">
        <v>71</v>
      </c>
      <c r="C91" s="1" t="s">
        <v>14</v>
      </c>
      <c r="D91" s="1"/>
      <c r="E91" s="1"/>
      <c r="F91" s="1"/>
      <c r="G91" s="1"/>
    </row>
    <row r="92" spans="1:7" x14ac:dyDescent="0.25">
      <c r="A92" s="1">
        <v>72</v>
      </c>
      <c r="B92" s="2"/>
      <c r="C92" s="1" t="s">
        <v>14</v>
      </c>
      <c r="D92" s="1"/>
      <c r="E92" s="1"/>
      <c r="F92" s="1"/>
      <c r="G92" s="1"/>
    </row>
    <row r="93" spans="1:7" x14ac:dyDescent="0.25">
      <c r="A93" s="1">
        <v>73</v>
      </c>
      <c r="C93" s="1"/>
      <c r="D93" s="1" t="s">
        <v>14</v>
      </c>
      <c r="E93" s="1"/>
      <c r="F93" s="1"/>
      <c r="G93" s="1"/>
    </row>
    <row r="94" spans="1:7" x14ac:dyDescent="0.25">
      <c r="A94" s="1">
        <v>74</v>
      </c>
      <c r="B94" s="2"/>
      <c r="C94" s="1" t="s">
        <v>14</v>
      </c>
      <c r="D94" s="1"/>
      <c r="E94" s="1"/>
      <c r="F94" s="1"/>
      <c r="G94" s="1"/>
    </row>
    <row r="95" spans="1:7" x14ac:dyDescent="0.25">
      <c r="A95" s="1">
        <v>75</v>
      </c>
      <c r="C95" s="1" t="s">
        <v>14</v>
      </c>
      <c r="D95" s="1"/>
      <c r="E95" s="1"/>
      <c r="F95" s="1"/>
      <c r="G95" s="1"/>
    </row>
    <row r="96" spans="1:7" x14ac:dyDescent="0.25">
      <c r="A96" s="1">
        <v>76</v>
      </c>
      <c r="B96" s="2"/>
      <c r="C96" s="1" t="s">
        <v>14</v>
      </c>
      <c r="D96" s="1"/>
      <c r="E96" s="1"/>
      <c r="F96" s="1"/>
      <c r="G96" s="1"/>
    </row>
    <row r="97" spans="1:7" x14ac:dyDescent="0.25">
      <c r="A97" s="1">
        <v>77</v>
      </c>
      <c r="C97" s="1"/>
      <c r="D97" s="1" t="s">
        <v>14</v>
      </c>
      <c r="E97" s="1"/>
      <c r="F97" s="1"/>
      <c r="G97" s="1"/>
    </row>
    <row r="98" spans="1:7" x14ac:dyDescent="0.25">
      <c r="A98" s="1">
        <v>78</v>
      </c>
      <c r="B98" s="2"/>
      <c r="C98" s="1" t="s">
        <v>14</v>
      </c>
      <c r="D98" s="1"/>
      <c r="E98" s="1"/>
      <c r="F98" s="1"/>
      <c r="G98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G7" sqref="G7:J10"/>
    </sheetView>
  </sheetViews>
  <sheetFormatPr defaultRowHeight="15" x14ac:dyDescent="0.25"/>
  <cols>
    <col min="10" max="10" width="13.42578125" bestFit="1" customWidth="1"/>
    <col min="16" max="16" width="13.42578125" bestFit="1" customWidth="1"/>
  </cols>
  <sheetData>
    <row r="1" spans="1:10" x14ac:dyDescent="0.25">
      <c r="A1" s="7" t="s">
        <v>64</v>
      </c>
      <c r="G1" s="18" t="s">
        <v>87</v>
      </c>
      <c r="H1" s="14"/>
      <c r="I1" s="14"/>
      <c r="J1" s="14"/>
    </row>
    <row r="2" spans="1:10" x14ac:dyDescent="0.25">
      <c r="A2" s="7"/>
      <c r="C2" s="7" t="s">
        <v>85</v>
      </c>
      <c r="D2" s="7" t="s">
        <v>84</v>
      </c>
      <c r="G2" s="19"/>
      <c r="H2" s="19"/>
      <c r="I2" s="19" t="s">
        <v>85</v>
      </c>
      <c r="J2" s="19" t="s">
        <v>84</v>
      </c>
    </row>
    <row r="3" spans="1:10" x14ac:dyDescent="0.25">
      <c r="A3" t="s">
        <v>63</v>
      </c>
      <c r="C3">
        <f>COUNTIF(Table26[A],"x")</f>
        <v>47</v>
      </c>
      <c r="D3" s="10">
        <f>C3/88</f>
        <v>0.53409090909090906</v>
      </c>
      <c r="G3" s="14" t="s">
        <v>63</v>
      </c>
      <c r="H3" s="16"/>
      <c r="I3" s="16">
        <f>COUNTIF(C7:C45,"x")</f>
        <v>25</v>
      </c>
      <c r="J3" s="21">
        <f>I3/39</f>
        <v>0.64102564102564108</v>
      </c>
    </row>
    <row r="4" spans="1:10" x14ac:dyDescent="0.25">
      <c r="A4" t="s">
        <v>62</v>
      </c>
      <c r="C4">
        <f>COUNTIF(Table26[[B ]],"x")</f>
        <v>41</v>
      </c>
      <c r="D4" s="10">
        <f>C4/88</f>
        <v>0.46590909090909088</v>
      </c>
      <c r="G4" s="15" t="s">
        <v>62</v>
      </c>
      <c r="H4" s="17"/>
      <c r="I4" s="17">
        <f>COUNTIF(D7:D45,"x")</f>
        <v>14</v>
      </c>
      <c r="J4" s="22">
        <f>I4/39</f>
        <v>0.35897435897435898</v>
      </c>
    </row>
    <row r="6" spans="1:10" x14ac:dyDescent="0.25">
      <c r="A6" s="1" t="s">
        <v>53</v>
      </c>
      <c r="B6" s="1" t="s">
        <v>52</v>
      </c>
      <c r="C6" s="1" t="s">
        <v>61</v>
      </c>
      <c r="D6" s="1" t="s">
        <v>60</v>
      </c>
    </row>
    <row r="7" spans="1:10" x14ac:dyDescent="0.25">
      <c r="A7" s="1">
        <v>1</v>
      </c>
      <c r="B7" s="1" t="s">
        <v>7</v>
      </c>
      <c r="C7" s="1"/>
      <c r="D7" s="1" t="s">
        <v>14</v>
      </c>
      <c r="G7" s="18" t="s">
        <v>81</v>
      </c>
      <c r="H7" s="14"/>
      <c r="I7" s="14"/>
      <c r="J7" s="14"/>
    </row>
    <row r="8" spans="1:10" x14ac:dyDescent="0.25">
      <c r="A8" s="1">
        <v>3</v>
      </c>
      <c r="B8" s="1" t="s">
        <v>7</v>
      </c>
      <c r="C8" s="1" t="s">
        <v>14</v>
      </c>
      <c r="D8" s="1"/>
      <c r="G8" s="19"/>
      <c r="H8" s="19"/>
      <c r="I8" s="19" t="s">
        <v>85</v>
      </c>
      <c r="J8" s="19" t="s">
        <v>84</v>
      </c>
    </row>
    <row r="9" spans="1:10" x14ac:dyDescent="0.25">
      <c r="A9" s="1">
        <v>4</v>
      </c>
      <c r="B9" s="1" t="s">
        <v>7</v>
      </c>
      <c r="C9" s="1" t="s">
        <v>14</v>
      </c>
      <c r="D9" s="1"/>
      <c r="G9" s="14" t="s">
        <v>63</v>
      </c>
      <c r="H9" s="16"/>
      <c r="I9" s="16">
        <f>COUNTIF(C46:C94,"x")</f>
        <v>22</v>
      </c>
      <c r="J9" s="21">
        <f>I9/33</f>
        <v>0.66666666666666663</v>
      </c>
    </row>
    <row r="10" spans="1:10" x14ac:dyDescent="0.25">
      <c r="A10" s="1">
        <v>7</v>
      </c>
      <c r="B10" s="1" t="s">
        <v>7</v>
      </c>
      <c r="C10" s="1"/>
      <c r="D10" s="1" t="s">
        <v>14</v>
      </c>
      <c r="G10" s="15" t="s">
        <v>62</v>
      </c>
      <c r="H10" s="17"/>
      <c r="I10" s="17">
        <f>COUNTIF(D46:D94,"x")</f>
        <v>27</v>
      </c>
      <c r="J10" s="22">
        <f>I10/33</f>
        <v>0.81818181818181823</v>
      </c>
    </row>
    <row r="11" spans="1:10" x14ac:dyDescent="0.25">
      <c r="A11" s="1">
        <v>8</v>
      </c>
      <c r="B11" s="1" t="s">
        <v>7</v>
      </c>
      <c r="C11" s="1" t="s">
        <v>14</v>
      </c>
      <c r="D11" s="1"/>
    </row>
    <row r="12" spans="1:10" x14ac:dyDescent="0.25">
      <c r="A12" s="1">
        <v>9</v>
      </c>
      <c r="B12" s="1" t="s">
        <v>7</v>
      </c>
      <c r="C12" s="1" t="s">
        <v>14</v>
      </c>
      <c r="D12" s="1"/>
    </row>
    <row r="13" spans="1:10" x14ac:dyDescent="0.25">
      <c r="A13" s="1">
        <v>11</v>
      </c>
      <c r="B13" s="1" t="s">
        <v>7</v>
      </c>
      <c r="C13" s="1"/>
      <c r="D13" s="1" t="s">
        <v>14</v>
      </c>
    </row>
    <row r="14" spans="1:10" x14ac:dyDescent="0.25">
      <c r="A14" s="1">
        <v>14</v>
      </c>
      <c r="B14" s="1" t="s">
        <v>7</v>
      </c>
      <c r="C14" s="1" t="s">
        <v>14</v>
      </c>
      <c r="D14" s="1"/>
    </row>
    <row r="15" spans="1:10" x14ac:dyDescent="0.25">
      <c r="A15" s="1">
        <v>17</v>
      </c>
      <c r="B15" s="1" t="s">
        <v>7</v>
      </c>
      <c r="C15" s="1" t="s">
        <v>14</v>
      </c>
      <c r="D15" s="1"/>
    </row>
    <row r="16" spans="1:10" x14ac:dyDescent="0.25">
      <c r="A16" s="1">
        <v>18</v>
      </c>
      <c r="B16" s="1" t="s">
        <v>7</v>
      </c>
      <c r="C16" s="1" t="s">
        <v>14</v>
      </c>
      <c r="D16" s="1"/>
    </row>
    <row r="17" spans="1:4" x14ac:dyDescent="0.25">
      <c r="A17" s="1">
        <v>20</v>
      </c>
      <c r="B17" s="1" t="s">
        <v>7</v>
      </c>
      <c r="C17" s="1" t="s">
        <v>14</v>
      </c>
      <c r="D17" s="1"/>
    </row>
    <row r="18" spans="1:4" x14ac:dyDescent="0.25">
      <c r="A18" s="1">
        <v>23</v>
      </c>
      <c r="B18" s="1" t="s">
        <v>7</v>
      </c>
      <c r="C18" s="1"/>
      <c r="D18" s="1" t="s">
        <v>14</v>
      </c>
    </row>
    <row r="19" spans="1:4" x14ac:dyDescent="0.25">
      <c r="A19" s="1">
        <v>25</v>
      </c>
      <c r="B19" s="1" t="s">
        <v>7</v>
      </c>
      <c r="C19" s="1" t="s">
        <v>14</v>
      </c>
      <c r="D19" s="1"/>
    </row>
    <row r="20" spans="1:4" x14ac:dyDescent="0.25">
      <c r="A20" s="1">
        <v>26</v>
      </c>
      <c r="B20" s="1" t="s">
        <v>7</v>
      </c>
      <c r="C20" s="1" t="s">
        <v>14</v>
      </c>
      <c r="D20" s="1"/>
    </row>
    <row r="21" spans="1:4" x14ac:dyDescent="0.25">
      <c r="A21" s="1">
        <v>27</v>
      </c>
      <c r="B21" s="1" t="s">
        <v>7</v>
      </c>
      <c r="C21" s="1"/>
      <c r="D21" s="1" t="s">
        <v>14</v>
      </c>
    </row>
    <row r="22" spans="1:4" x14ac:dyDescent="0.25">
      <c r="A22" s="1">
        <v>28</v>
      </c>
      <c r="B22" s="2" t="s">
        <v>7</v>
      </c>
      <c r="C22" s="1" t="s">
        <v>14</v>
      </c>
      <c r="D22" s="1"/>
    </row>
    <row r="23" spans="1:4" x14ac:dyDescent="0.25">
      <c r="A23" s="1">
        <v>30</v>
      </c>
      <c r="B23" s="2" t="s">
        <v>7</v>
      </c>
      <c r="C23" s="1"/>
      <c r="D23" s="1" t="s">
        <v>14</v>
      </c>
    </row>
    <row r="24" spans="1:4" x14ac:dyDescent="0.25">
      <c r="A24" s="1">
        <v>32</v>
      </c>
      <c r="B24" s="2" t="s">
        <v>7</v>
      </c>
      <c r="C24" s="1" t="s">
        <v>14</v>
      </c>
      <c r="D24" s="1"/>
    </row>
    <row r="25" spans="1:4" x14ac:dyDescent="0.25">
      <c r="A25" s="1">
        <v>33</v>
      </c>
      <c r="B25" s="1" t="s">
        <v>7</v>
      </c>
      <c r="C25" s="1"/>
      <c r="D25" s="1" t="s">
        <v>14</v>
      </c>
    </row>
    <row r="26" spans="1:4" x14ac:dyDescent="0.25">
      <c r="A26" s="1">
        <v>34</v>
      </c>
      <c r="B26" s="2" t="s">
        <v>7</v>
      </c>
      <c r="C26" s="1"/>
      <c r="D26" s="1" t="s">
        <v>14</v>
      </c>
    </row>
    <row r="27" spans="1:4" x14ac:dyDescent="0.25">
      <c r="A27" s="1">
        <v>35</v>
      </c>
      <c r="B27" s="1" t="s">
        <v>7</v>
      </c>
      <c r="C27" s="1" t="s">
        <v>14</v>
      </c>
      <c r="D27" s="1"/>
    </row>
    <row r="28" spans="1:4" x14ac:dyDescent="0.25">
      <c r="A28" s="1">
        <v>36</v>
      </c>
      <c r="B28" s="2" t="s">
        <v>7</v>
      </c>
      <c r="C28" s="1" t="s">
        <v>14</v>
      </c>
      <c r="D28" s="1"/>
    </row>
    <row r="29" spans="1:4" x14ac:dyDescent="0.25">
      <c r="A29" s="1">
        <v>41</v>
      </c>
      <c r="B29" s="1" t="s">
        <v>7</v>
      </c>
      <c r="C29" s="1" t="s">
        <v>14</v>
      </c>
      <c r="D29" s="1"/>
    </row>
    <row r="30" spans="1:4" x14ac:dyDescent="0.25">
      <c r="A30" s="1">
        <v>49</v>
      </c>
      <c r="B30" s="1" t="s">
        <v>7</v>
      </c>
      <c r="C30" s="1" t="s">
        <v>14</v>
      </c>
      <c r="D30" s="1"/>
    </row>
    <row r="31" spans="1:4" x14ac:dyDescent="0.25">
      <c r="A31" s="1">
        <v>54</v>
      </c>
      <c r="B31" s="2" t="s">
        <v>7</v>
      </c>
      <c r="C31" s="1"/>
      <c r="D31" s="1" t="s">
        <v>14</v>
      </c>
    </row>
    <row r="32" spans="1:4" x14ac:dyDescent="0.25">
      <c r="A32" s="1">
        <v>55</v>
      </c>
      <c r="B32" s="1" t="s">
        <v>7</v>
      </c>
      <c r="C32" s="1"/>
      <c r="D32" s="1" t="s">
        <v>14</v>
      </c>
    </row>
    <row r="33" spans="1:4" x14ac:dyDescent="0.25">
      <c r="A33" s="1">
        <v>56</v>
      </c>
      <c r="B33" s="2" t="s">
        <v>7</v>
      </c>
      <c r="C33" s="1" t="s">
        <v>14</v>
      </c>
      <c r="D33" s="1"/>
    </row>
    <row r="34" spans="1:4" x14ac:dyDescent="0.25">
      <c r="A34" s="1">
        <v>57</v>
      </c>
      <c r="B34" s="1" t="s">
        <v>7</v>
      </c>
      <c r="C34" s="1"/>
      <c r="D34" s="1" t="s">
        <v>14</v>
      </c>
    </row>
    <row r="35" spans="1:4" x14ac:dyDescent="0.25">
      <c r="A35" s="1">
        <v>58</v>
      </c>
      <c r="B35" s="2" t="s">
        <v>7</v>
      </c>
      <c r="C35" s="1" t="s">
        <v>14</v>
      </c>
      <c r="D35" s="1"/>
    </row>
    <row r="36" spans="1:4" x14ac:dyDescent="0.25">
      <c r="A36" s="1">
        <v>60</v>
      </c>
      <c r="B36" s="2" t="s">
        <v>7</v>
      </c>
      <c r="C36" s="1"/>
      <c r="D36" s="1" t="s">
        <v>14</v>
      </c>
    </row>
    <row r="37" spans="1:4" x14ac:dyDescent="0.25">
      <c r="A37" s="1">
        <v>62</v>
      </c>
      <c r="B37" s="2" t="s">
        <v>7</v>
      </c>
      <c r="C37" s="1"/>
      <c r="D37" s="1" t="s">
        <v>14</v>
      </c>
    </row>
    <row r="38" spans="1:4" x14ac:dyDescent="0.25">
      <c r="A38" s="1">
        <v>63</v>
      </c>
      <c r="B38" s="1" t="s">
        <v>7</v>
      </c>
      <c r="C38" s="1" t="s">
        <v>14</v>
      </c>
      <c r="D38" s="1"/>
    </row>
    <row r="39" spans="1:4" x14ac:dyDescent="0.25">
      <c r="A39" s="1">
        <v>66</v>
      </c>
      <c r="B39" s="2" t="s">
        <v>7</v>
      </c>
      <c r="C39" s="1" t="s">
        <v>14</v>
      </c>
      <c r="D39" s="1"/>
    </row>
    <row r="40" spans="1:4" x14ac:dyDescent="0.25">
      <c r="A40" s="1">
        <v>67</v>
      </c>
      <c r="B40" s="1" t="s">
        <v>7</v>
      </c>
      <c r="C40" s="1" t="s">
        <v>14</v>
      </c>
      <c r="D40" s="1"/>
    </row>
    <row r="41" spans="1:4" x14ac:dyDescent="0.25">
      <c r="A41" s="1">
        <v>68</v>
      </c>
      <c r="B41" s="2" t="s">
        <v>7</v>
      </c>
      <c r="C41" s="1"/>
      <c r="D41" s="1" t="s">
        <v>14</v>
      </c>
    </row>
    <row r="42" spans="1:4" x14ac:dyDescent="0.25">
      <c r="A42" s="1">
        <v>79</v>
      </c>
      <c r="B42" s="1" t="s">
        <v>7</v>
      </c>
      <c r="C42" s="1" t="s">
        <v>14</v>
      </c>
      <c r="D42" s="1"/>
    </row>
    <row r="43" spans="1:4" x14ac:dyDescent="0.25">
      <c r="A43" s="1">
        <v>80</v>
      </c>
      <c r="B43" s="1" t="s">
        <v>7</v>
      </c>
      <c r="C43" s="1" t="s">
        <v>14</v>
      </c>
      <c r="D43" s="1"/>
    </row>
    <row r="44" spans="1:4" x14ac:dyDescent="0.25">
      <c r="A44" s="1">
        <v>81</v>
      </c>
      <c r="B44" s="1" t="s">
        <v>7</v>
      </c>
      <c r="C44" s="1" t="s">
        <v>14</v>
      </c>
      <c r="D44" s="1"/>
    </row>
    <row r="45" spans="1:4" x14ac:dyDescent="0.25">
      <c r="A45" s="1">
        <v>29</v>
      </c>
      <c r="B45" s="1" t="s">
        <v>46</v>
      </c>
      <c r="C45" s="1" t="s">
        <v>14</v>
      </c>
      <c r="D45" s="1"/>
    </row>
    <row r="46" spans="1:4" x14ac:dyDescent="0.25">
      <c r="A46" s="1">
        <v>2</v>
      </c>
      <c r="B46" s="1" t="s">
        <v>9</v>
      </c>
      <c r="C46" s="1"/>
      <c r="D46" s="1" t="s">
        <v>14</v>
      </c>
    </row>
    <row r="47" spans="1:4" x14ac:dyDescent="0.25">
      <c r="A47" s="1">
        <v>5</v>
      </c>
      <c r="B47" s="1" t="s">
        <v>9</v>
      </c>
      <c r="C47" s="1"/>
      <c r="D47" s="1" t="s">
        <v>14</v>
      </c>
    </row>
    <row r="48" spans="1:4" x14ac:dyDescent="0.25">
      <c r="A48" s="1">
        <v>6</v>
      </c>
      <c r="B48" s="1" t="s">
        <v>9</v>
      </c>
      <c r="C48" s="1" t="s">
        <v>14</v>
      </c>
      <c r="D48" s="1"/>
    </row>
    <row r="49" spans="1:4" x14ac:dyDescent="0.25">
      <c r="A49" s="1">
        <v>10</v>
      </c>
      <c r="B49" s="1" t="s">
        <v>9</v>
      </c>
      <c r="C49" s="1"/>
      <c r="D49" s="1" t="s">
        <v>14</v>
      </c>
    </row>
    <row r="50" spans="1:4" x14ac:dyDescent="0.25">
      <c r="A50" s="1">
        <v>12</v>
      </c>
      <c r="B50" s="1" t="s">
        <v>9</v>
      </c>
      <c r="C50" s="1"/>
      <c r="D50" s="1" t="s">
        <v>14</v>
      </c>
    </row>
    <row r="51" spans="1:4" x14ac:dyDescent="0.25">
      <c r="A51" s="1">
        <v>13</v>
      </c>
      <c r="B51" s="1" t="s">
        <v>9</v>
      </c>
      <c r="C51" s="1" t="s">
        <v>14</v>
      </c>
      <c r="D51" s="1"/>
    </row>
    <row r="52" spans="1:4" x14ac:dyDescent="0.25">
      <c r="A52" s="1">
        <v>15</v>
      </c>
      <c r="B52" s="1" t="s">
        <v>9</v>
      </c>
      <c r="C52" s="1"/>
      <c r="D52" s="1" t="s">
        <v>14</v>
      </c>
    </row>
    <row r="53" spans="1:4" x14ac:dyDescent="0.25">
      <c r="A53" s="1">
        <v>16</v>
      </c>
      <c r="B53" s="1" t="s">
        <v>9</v>
      </c>
      <c r="C53" s="1" t="s">
        <v>14</v>
      </c>
      <c r="D53" s="1"/>
    </row>
    <row r="54" spans="1:4" x14ac:dyDescent="0.25">
      <c r="A54" s="1">
        <v>19</v>
      </c>
      <c r="B54" s="1" t="s">
        <v>9</v>
      </c>
      <c r="C54" s="1"/>
      <c r="D54" s="1" t="s">
        <v>14</v>
      </c>
    </row>
    <row r="55" spans="1:4" x14ac:dyDescent="0.25">
      <c r="A55" s="1">
        <v>21</v>
      </c>
      <c r="B55" s="1" t="s">
        <v>9</v>
      </c>
      <c r="C55" s="1"/>
      <c r="D55" s="1" t="s">
        <v>14</v>
      </c>
    </row>
    <row r="56" spans="1:4" x14ac:dyDescent="0.25">
      <c r="A56" s="1">
        <v>22</v>
      </c>
      <c r="B56" s="1" t="s">
        <v>9</v>
      </c>
      <c r="C56" s="1"/>
      <c r="D56" s="1" t="s">
        <v>14</v>
      </c>
    </row>
    <row r="57" spans="1:4" x14ac:dyDescent="0.25">
      <c r="A57" s="1">
        <v>24</v>
      </c>
      <c r="B57" s="1" t="s">
        <v>9</v>
      </c>
      <c r="C57" s="1"/>
      <c r="D57" s="1" t="s">
        <v>14</v>
      </c>
    </row>
    <row r="58" spans="1:4" x14ac:dyDescent="0.25">
      <c r="A58" s="1">
        <v>31</v>
      </c>
      <c r="B58" s="1" t="s">
        <v>9</v>
      </c>
      <c r="C58" s="1" t="s">
        <v>14</v>
      </c>
      <c r="D58" s="1"/>
    </row>
    <row r="59" spans="1:4" x14ac:dyDescent="0.25">
      <c r="A59" s="1">
        <v>37</v>
      </c>
      <c r="B59" s="1" t="s">
        <v>9</v>
      </c>
      <c r="C59" s="1" t="s">
        <v>14</v>
      </c>
      <c r="D59" s="1"/>
    </row>
    <row r="60" spans="1:4" x14ac:dyDescent="0.25">
      <c r="A60" s="1">
        <v>38</v>
      </c>
      <c r="B60" s="2" t="s">
        <v>9</v>
      </c>
      <c r="C60" s="1" t="s">
        <v>14</v>
      </c>
      <c r="D60" s="1"/>
    </row>
    <row r="61" spans="1:4" x14ac:dyDescent="0.25">
      <c r="A61" s="1">
        <v>39</v>
      </c>
      <c r="B61" s="1" t="s">
        <v>9</v>
      </c>
      <c r="C61" s="1" t="s">
        <v>14</v>
      </c>
      <c r="D61" s="1"/>
    </row>
    <row r="62" spans="1:4" x14ac:dyDescent="0.25">
      <c r="A62" s="1">
        <v>40</v>
      </c>
      <c r="B62" s="2" t="s">
        <v>9</v>
      </c>
      <c r="C62" s="1"/>
      <c r="D62" s="1" t="s">
        <v>14</v>
      </c>
    </row>
    <row r="63" spans="1:4" x14ac:dyDescent="0.25">
      <c r="A63" s="1">
        <v>42</v>
      </c>
      <c r="B63" s="2" t="s">
        <v>9</v>
      </c>
      <c r="C63" s="1" t="s">
        <v>14</v>
      </c>
      <c r="D63" s="1"/>
    </row>
    <row r="64" spans="1:4" x14ac:dyDescent="0.25">
      <c r="A64" s="1">
        <v>43</v>
      </c>
      <c r="B64" s="1" t="s">
        <v>9</v>
      </c>
      <c r="C64" s="1"/>
      <c r="D64" s="1" t="s">
        <v>14</v>
      </c>
    </row>
    <row r="65" spans="1:4" x14ac:dyDescent="0.25">
      <c r="A65" s="1">
        <v>44</v>
      </c>
      <c r="B65" s="2" t="s">
        <v>9</v>
      </c>
      <c r="C65" s="1"/>
      <c r="D65" s="1" t="s">
        <v>14</v>
      </c>
    </row>
    <row r="66" spans="1:4" x14ac:dyDescent="0.25">
      <c r="A66" s="1">
        <v>45</v>
      </c>
      <c r="B66" s="1" t="s">
        <v>9</v>
      </c>
      <c r="C66" s="1"/>
      <c r="D66" s="1" t="s">
        <v>14</v>
      </c>
    </row>
    <row r="67" spans="1:4" x14ac:dyDescent="0.25">
      <c r="A67" s="1">
        <v>46</v>
      </c>
      <c r="B67" s="2" t="s">
        <v>9</v>
      </c>
      <c r="C67" s="1"/>
      <c r="D67" s="1" t="s">
        <v>14</v>
      </c>
    </row>
    <row r="68" spans="1:4" x14ac:dyDescent="0.25">
      <c r="A68" s="1">
        <v>47</v>
      </c>
      <c r="B68" s="1" t="s">
        <v>9</v>
      </c>
      <c r="C68" s="1"/>
      <c r="D68" s="1" t="s">
        <v>14</v>
      </c>
    </row>
    <row r="69" spans="1:4" x14ac:dyDescent="0.25">
      <c r="A69" s="1">
        <v>48</v>
      </c>
      <c r="B69" s="2" t="s">
        <v>9</v>
      </c>
      <c r="C69" s="1"/>
      <c r="D69" s="1" t="s">
        <v>14</v>
      </c>
    </row>
    <row r="70" spans="1:4" x14ac:dyDescent="0.25">
      <c r="A70" s="1">
        <v>50</v>
      </c>
      <c r="B70" s="2" t="s">
        <v>9</v>
      </c>
      <c r="C70" s="1" t="s">
        <v>14</v>
      </c>
      <c r="D70" s="1"/>
    </row>
    <row r="71" spans="1:4" x14ac:dyDescent="0.25">
      <c r="A71" s="1">
        <v>51</v>
      </c>
      <c r="B71" s="1" t="s">
        <v>9</v>
      </c>
      <c r="C71" s="1"/>
      <c r="D71" s="1" t="s">
        <v>14</v>
      </c>
    </row>
    <row r="72" spans="1:4" x14ac:dyDescent="0.25">
      <c r="A72" s="1">
        <v>52</v>
      </c>
      <c r="B72" s="2" t="s">
        <v>9</v>
      </c>
      <c r="C72" s="1" t="s">
        <v>14</v>
      </c>
      <c r="D72" s="1"/>
    </row>
    <row r="73" spans="1:4" x14ac:dyDescent="0.25">
      <c r="A73" s="1">
        <v>53</v>
      </c>
      <c r="B73" s="1" t="s">
        <v>9</v>
      </c>
      <c r="C73" s="1"/>
      <c r="D73" s="1" t="s">
        <v>14</v>
      </c>
    </row>
    <row r="74" spans="1:4" x14ac:dyDescent="0.25">
      <c r="A74" s="1">
        <v>59</v>
      </c>
      <c r="B74" s="1" t="s">
        <v>9</v>
      </c>
      <c r="C74" s="1"/>
      <c r="D74" s="1" t="s">
        <v>14</v>
      </c>
    </row>
    <row r="75" spans="1:4" x14ac:dyDescent="0.25">
      <c r="A75" s="1">
        <v>61</v>
      </c>
      <c r="B75" s="1" t="s">
        <v>9</v>
      </c>
      <c r="C75" s="1" t="s">
        <v>14</v>
      </c>
      <c r="D75" s="1"/>
    </row>
    <row r="76" spans="1:4" x14ac:dyDescent="0.25">
      <c r="A76" s="1">
        <v>64</v>
      </c>
      <c r="B76" s="2" t="s">
        <v>9</v>
      </c>
      <c r="C76" s="1"/>
      <c r="D76" s="1" t="s">
        <v>14</v>
      </c>
    </row>
    <row r="77" spans="1:4" x14ac:dyDescent="0.25">
      <c r="A77" s="1">
        <v>65</v>
      </c>
      <c r="B77" s="1" t="s">
        <v>9</v>
      </c>
      <c r="C77" s="1"/>
      <c r="D77" s="1" t="s">
        <v>14</v>
      </c>
    </row>
    <row r="78" spans="1:4" x14ac:dyDescent="0.25">
      <c r="A78" s="1">
        <v>82</v>
      </c>
      <c r="B78" s="1" t="s">
        <v>9</v>
      </c>
      <c r="C78" s="1"/>
      <c r="D78" s="1" t="s">
        <v>14</v>
      </c>
    </row>
    <row r="79" spans="1:4" x14ac:dyDescent="0.25">
      <c r="A79" s="1">
        <v>83</v>
      </c>
      <c r="B79" s="1" t="s">
        <v>9</v>
      </c>
      <c r="C79" s="1" t="s">
        <v>14</v>
      </c>
      <c r="D79" s="1"/>
    </row>
    <row r="80" spans="1:4" x14ac:dyDescent="0.25">
      <c r="A80" s="1">
        <v>84</v>
      </c>
      <c r="B80" s="1" t="s">
        <v>9</v>
      </c>
      <c r="C80" s="1" t="s">
        <v>14</v>
      </c>
      <c r="D80" s="1"/>
    </row>
    <row r="81" spans="1:4" x14ac:dyDescent="0.25">
      <c r="A81" s="1">
        <v>85</v>
      </c>
      <c r="B81" s="1" t="s">
        <v>9</v>
      </c>
      <c r="C81" s="1"/>
      <c r="D81" s="1" t="s">
        <v>14</v>
      </c>
    </row>
    <row r="82" spans="1:4" x14ac:dyDescent="0.25">
      <c r="A82" s="1">
        <v>86</v>
      </c>
      <c r="B82" s="1" t="s">
        <v>9</v>
      </c>
      <c r="C82" s="1" t="s">
        <v>14</v>
      </c>
      <c r="D82" s="1"/>
    </row>
    <row r="83" spans="1:4" x14ac:dyDescent="0.25">
      <c r="A83" s="1">
        <v>87</v>
      </c>
      <c r="B83" s="1" t="s">
        <v>9</v>
      </c>
      <c r="C83" s="1" t="s">
        <v>14</v>
      </c>
      <c r="D83" s="1"/>
    </row>
    <row r="84" spans="1:4" x14ac:dyDescent="0.25">
      <c r="A84" s="1">
        <v>88</v>
      </c>
      <c r="B84" s="1" t="s">
        <v>9</v>
      </c>
      <c r="C84" s="1" t="s">
        <v>14</v>
      </c>
      <c r="D84" s="1"/>
    </row>
    <row r="85" spans="1:4" x14ac:dyDescent="0.25">
      <c r="A85" s="1">
        <v>69</v>
      </c>
      <c r="B85" s="1"/>
      <c r="C85" s="1" t="s">
        <v>14</v>
      </c>
      <c r="D85" s="1"/>
    </row>
    <row r="86" spans="1:4" x14ac:dyDescent="0.25">
      <c r="A86" s="1">
        <v>70</v>
      </c>
      <c r="B86" s="2"/>
      <c r="C86" s="1" t="s">
        <v>14</v>
      </c>
      <c r="D86" s="1"/>
    </row>
    <row r="87" spans="1:4" x14ac:dyDescent="0.25">
      <c r="A87" s="1">
        <v>71</v>
      </c>
      <c r="B87" s="1"/>
      <c r="C87" s="1" t="s">
        <v>14</v>
      </c>
      <c r="D87" s="1"/>
    </row>
    <row r="88" spans="1:4" x14ac:dyDescent="0.25">
      <c r="A88" s="1">
        <v>72</v>
      </c>
      <c r="B88" s="2"/>
      <c r="C88" s="1"/>
      <c r="D88" s="1" t="s">
        <v>14</v>
      </c>
    </row>
    <row r="89" spans="1:4" x14ac:dyDescent="0.25">
      <c r="A89" s="1">
        <v>73</v>
      </c>
      <c r="B89" s="1"/>
      <c r="C89" s="1" t="s">
        <v>14</v>
      </c>
      <c r="D89" s="1"/>
    </row>
    <row r="90" spans="1:4" x14ac:dyDescent="0.25">
      <c r="A90" s="1">
        <v>74</v>
      </c>
      <c r="B90" s="2"/>
      <c r="C90" s="1"/>
      <c r="D90" s="1" t="s">
        <v>14</v>
      </c>
    </row>
    <row r="91" spans="1:4" x14ac:dyDescent="0.25">
      <c r="A91" s="1">
        <v>75</v>
      </c>
      <c r="B91" s="1"/>
      <c r="C91" s="1"/>
      <c r="D91" s="1" t="s">
        <v>14</v>
      </c>
    </row>
    <row r="92" spans="1:4" x14ac:dyDescent="0.25">
      <c r="A92" s="1">
        <v>76</v>
      </c>
      <c r="B92" s="2"/>
      <c r="C92" s="1" t="s">
        <v>14</v>
      </c>
      <c r="D92" s="1"/>
    </row>
    <row r="93" spans="1:4" x14ac:dyDescent="0.25">
      <c r="A93" s="1">
        <v>77</v>
      </c>
      <c r="B93" s="1"/>
      <c r="C93" s="1"/>
      <c r="D93" s="1" t="s">
        <v>14</v>
      </c>
    </row>
    <row r="94" spans="1:4" x14ac:dyDescent="0.25">
      <c r="A94" s="1">
        <v>78</v>
      </c>
      <c r="B94" s="2"/>
      <c r="C94" s="1" t="s">
        <v>14</v>
      </c>
      <c r="D94" s="1"/>
    </row>
  </sheetData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workbookViewId="0">
      <selection activeCell="M9" sqref="M9"/>
    </sheetView>
  </sheetViews>
  <sheetFormatPr defaultRowHeight="15" x14ac:dyDescent="0.25"/>
  <cols>
    <col min="11" max="11" width="12" bestFit="1" customWidth="1"/>
    <col min="14" max="14" width="12.85546875" bestFit="1" customWidth="1"/>
    <col min="16" max="16" width="12" bestFit="1" customWidth="1"/>
    <col min="17" max="17" width="9.28515625" customWidth="1"/>
    <col min="19" max="20" width="12.85546875" bestFit="1" customWidth="1"/>
  </cols>
  <sheetData>
    <row r="1" spans="1:14" x14ac:dyDescent="0.25">
      <c r="A1" s="7" t="s">
        <v>65</v>
      </c>
      <c r="K1" s="18" t="s">
        <v>80</v>
      </c>
      <c r="L1" s="14"/>
      <c r="M1" s="14"/>
      <c r="N1" s="14"/>
    </row>
    <row r="2" spans="1:14" x14ac:dyDescent="0.25">
      <c r="A2" s="7"/>
      <c r="C2" s="7" t="s">
        <v>85</v>
      </c>
      <c r="D2" s="7" t="s">
        <v>86</v>
      </c>
      <c r="K2" s="19"/>
      <c r="L2" s="19"/>
      <c r="M2" s="19" t="s">
        <v>85</v>
      </c>
      <c r="N2" s="19" t="s">
        <v>86</v>
      </c>
    </row>
    <row r="3" spans="1:14" x14ac:dyDescent="0.25">
      <c r="A3" t="s">
        <v>66</v>
      </c>
      <c r="C3">
        <f>COUNTIF(Table17[A],"x")</f>
        <v>28</v>
      </c>
      <c r="D3" s="10">
        <f>C3/88</f>
        <v>0.31818181818181818</v>
      </c>
      <c r="K3" s="14" t="s">
        <v>66</v>
      </c>
      <c r="L3" s="16"/>
      <c r="M3" s="14">
        <f>COUNTIF(C8:C46,"x")</f>
        <v>10</v>
      </c>
      <c r="N3" s="21">
        <f>M3/39</f>
        <v>0.25641025641025639</v>
      </c>
    </row>
    <row r="4" spans="1:14" x14ac:dyDescent="0.25">
      <c r="A4" t="s">
        <v>67</v>
      </c>
      <c r="C4">
        <f>COUNTIF(Table17[B],"x")</f>
        <v>47</v>
      </c>
      <c r="D4" s="10">
        <f t="shared" ref="D4:D5" si="0">C4/88</f>
        <v>0.53409090909090906</v>
      </c>
      <c r="K4" s="15" t="s">
        <v>67</v>
      </c>
      <c r="L4" s="17"/>
      <c r="M4" s="15">
        <f>COUNTIF(D8:D46,"x")</f>
        <v>23</v>
      </c>
      <c r="N4" s="22">
        <f t="shared" ref="N4:N5" si="1">M4/39</f>
        <v>0.58974358974358976</v>
      </c>
    </row>
    <row r="5" spans="1:14" x14ac:dyDescent="0.25">
      <c r="A5" t="s">
        <v>68</v>
      </c>
      <c r="C5">
        <f>COUNTIF(Table17[C],"x")</f>
        <v>8</v>
      </c>
      <c r="D5" s="10">
        <f t="shared" si="0"/>
        <v>9.0909090909090912E-2</v>
      </c>
      <c r="K5" s="14" t="s">
        <v>68</v>
      </c>
      <c r="L5" s="14"/>
      <c r="M5" s="14">
        <f>COUNTIF(E8:E46,"x")</f>
        <v>3</v>
      </c>
      <c r="N5" s="21">
        <f t="shared" si="1"/>
        <v>7.6923076923076927E-2</v>
      </c>
    </row>
    <row r="7" spans="1:14" x14ac:dyDescent="0.25">
      <c r="A7" s="1" t="s">
        <v>5</v>
      </c>
      <c r="B7" s="1" t="s">
        <v>6</v>
      </c>
      <c r="C7" s="1" t="s">
        <v>61</v>
      </c>
      <c r="D7" s="1" t="s">
        <v>50</v>
      </c>
      <c r="E7" s="1" t="s">
        <v>49</v>
      </c>
      <c r="K7" s="18" t="s">
        <v>81</v>
      </c>
      <c r="L7" s="14"/>
      <c r="M7" s="14"/>
      <c r="N7" s="14"/>
    </row>
    <row r="8" spans="1:14" x14ac:dyDescent="0.25">
      <c r="A8" s="1">
        <v>1</v>
      </c>
      <c r="B8" s="1" t="s">
        <v>7</v>
      </c>
      <c r="C8" s="1"/>
      <c r="D8" s="1" t="s">
        <v>14</v>
      </c>
      <c r="E8" s="1"/>
      <c r="K8" s="19"/>
      <c r="L8" s="19"/>
      <c r="M8" s="19" t="s">
        <v>85</v>
      </c>
      <c r="N8" s="19" t="s">
        <v>86</v>
      </c>
    </row>
    <row r="9" spans="1:14" x14ac:dyDescent="0.25">
      <c r="A9" s="1">
        <v>3</v>
      </c>
      <c r="B9" s="1" t="s">
        <v>7</v>
      </c>
      <c r="C9" s="1"/>
      <c r="D9" s="1" t="s">
        <v>14</v>
      </c>
      <c r="E9" s="1"/>
      <c r="K9" s="14" t="s">
        <v>66</v>
      </c>
      <c r="L9" s="16"/>
      <c r="M9" s="14">
        <f>COUNTIF(C47:C95,"x")</f>
        <v>18</v>
      </c>
      <c r="N9" s="21">
        <f>M9/39</f>
        <v>0.46153846153846156</v>
      </c>
    </row>
    <row r="10" spans="1:14" x14ac:dyDescent="0.25">
      <c r="A10" s="1">
        <v>4</v>
      </c>
      <c r="B10" s="1" t="s">
        <v>7</v>
      </c>
      <c r="C10" s="1"/>
      <c r="D10" s="1" t="s">
        <v>14</v>
      </c>
      <c r="E10" s="1"/>
      <c r="K10" s="15" t="s">
        <v>67</v>
      </c>
      <c r="L10" s="17"/>
      <c r="M10" s="15">
        <f>COUNTIF(D47:D95,"x")</f>
        <v>24</v>
      </c>
      <c r="N10" s="22">
        <f t="shared" ref="N10:N11" si="2">M10/39</f>
        <v>0.61538461538461542</v>
      </c>
    </row>
    <row r="11" spans="1:14" x14ac:dyDescent="0.25">
      <c r="A11" s="1">
        <v>7</v>
      </c>
      <c r="B11" s="1" t="s">
        <v>7</v>
      </c>
      <c r="C11" s="1"/>
      <c r="D11" s="1" t="s">
        <v>14</v>
      </c>
      <c r="E11" s="1"/>
      <c r="K11" s="14" t="s">
        <v>68</v>
      </c>
      <c r="L11" s="14"/>
      <c r="M11" s="14">
        <f>COUNTIF(E47:E95,"x")</f>
        <v>5</v>
      </c>
      <c r="N11" s="21">
        <f t="shared" si="2"/>
        <v>0.12820512820512819</v>
      </c>
    </row>
    <row r="12" spans="1:14" x14ac:dyDescent="0.25">
      <c r="A12" s="1">
        <v>8</v>
      </c>
      <c r="B12" s="1" t="s">
        <v>7</v>
      </c>
      <c r="C12" s="1"/>
      <c r="D12" s="1" t="s">
        <v>14</v>
      </c>
      <c r="E12" s="1"/>
    </row>
    <row r="13" spans="1:14" x14ac:dyDescent="0.25">
      <c r="A13" s="1">
        <v>9</v>
      </c>
      <c r="B13" s="1" t="s">
        <v>7</v>
      </c>
      <c r="C13" s="1"/>
      <c r="D13" s="1" t="s">
        <v>14</v>
      </c>
      <c r="E13" s="1"/>
    </row>
    <row r="14" spans="1:14" x14ac:dyDescent="0.25">
      <c r="A14" s="1">
        <v>11</v>
      </c>
      <c r="B14" s="1" t="s">
        <v>7</v>
      </c>
      <c r="C14" s="1"/>
      <c r="D14" s="1" t="s">
        <v>14</v>
      </c>
      <c r="E14" s="1"/>
    </row>
    <row r="15" spans="1:14" x14ac:dyDescent="0.25">
      <c r="A15" s="1">
        <v>14</v>
      </c>
      <c r="B15" s="1" t="s">
        <v>7</v>
      </c>
      <c r="C15" s="1" t="s">
        <v>14</v>
      </c>
      <c r="D15" s="1"/>
      <c r="E15" s="1"/>
    </row>
    <row r="16" spans="1:14" x14ac:dyDescent="0.25">
      <c r="A16" s="1">
        <v>17</v>
      </c>
      <c r="B16" s="1" t="s">
        <v>7</v>
      </c>
      <c r="C16" s="1"/>
      <c r="D16" s="1" t="s">
        <v>14</v>
      </c>
      <c r="E16" s="1"/>
    </row>
    <row r="17" spans="1:5" x14ac:dyDescent="0.25">
      <c r="A17" s="1">
        <v>18</v>
      </c>
      <c r="B17" s="1" t="s">
        <v>7</v>
      </c>
      <c r="C17" s="1" t="s">
        <v>14</v>
      </c>
      <c r="D17" s="1"/>
      <c r="E17" s="1"/>
    </row>
    <row r="18" spans="1:5" x14ac:dyDescent="0.25">
      <c r="A18" s="1">
        <v>20</v>
      </c>
      <c r="B18" s="1" t="s">
        <v>7</v>
      </c>
      <c r="C18" s="1"/>
      <c r="D18" s="1"/>
      <c r="E18" s="1" t="s">
        <v>14</v>
      </c>
    </row>
    <row r="19" spans="1:5" x14ac:dyDescent="0.25">
      <c r="A19" s="1">
        <v>23</v>
      </c>
      <c r="B19" s="1" t="s">
        <v>7</v>
      </c>
      <c r="C19" s="1"/>
      <c r="D19" s="1" t="s">
        <v>14</v>
      </c>
      <c r="E19" s="1"/>
    </row>
    <row r="20" spans="1:5" x14ac:dyDescent="0.25">
      <c r="A20" s="1">
        <v>25</v>
      </c>
      <c r="B20" s="1" t="s">
        <v>7</v>
      </c>
      <c r="C20" s="1"/>
      <c r="D20" s="1"/>
      <c r="E20" s="1"/>
    </row>
    <row r="21" spans="1:5" x14ac:dyDescent="0.25">
      <c r="A21" s="1">
        <v>26</v>
      </c>
      <c r="B21" s="1" t="s">
        <v>7</v>
      </c>
      <c r="C21" s="1"/>
      <c r="D21" s="1" t="s">
        <v>14</v>
      </c>
      <c r="E21" s="1"/>
    </row>
    <row r="22" spans="1:5" x14ac:dyDescent="0.25">
      <c r="A22" s="1">
        <v>27</v>
      </c>
      <c r="B22" s="1" t="s">
        <v>7</v>
      </c>
      <c r="C22" s="1" t="s">
        <v>14</v>
      </c>
      <c r="D22" s="1"/>
      <c r="E22" s="1"/>
    </row>
    <row r="23" spans="1:5" x14ac:dyDescent="0.25">
      <c r="A23" s="1">
        <v>28</v>
      </c>
      <c r="B23" s="1" t="s">
        <v>7</v>
      </c>
      <c r="C23" s="1" t="s">
        <v>14</v>
      </c>
      <c r="D23" s="1"/>
      <c r="E23" s="1"/>
    </row>
    <row r="24" spans="1:5" x14ac:dyDescent="0.25">
      <c r="A24" s="1">
        <v>29</v>
      </c>
      <c r="B24" s="1" t="s">
        <v>7</v>
      </c>
      <c r="C24" s="1"/>
      <c r="D24" s="1" t="s">
        <v>14</v>
      </c>
      <c r="E24" s="1"/>
    </row>
    <row r="25" spans="1:5" x14ac:dyDescent="0.25">
      <c r="A25" s="1">
        <v>30</v>
      </c>
      <c r="B25" s="1" t="s">
        <v>7</v>
      </c>
      <c r="C25" s="1" t="s">
        <v>14</v>
      </c>
      <c r="D25" s="1"/>
      <c r="E25" s="1"/>
    </row>
    <row r="26" spans="1:5" x14ac:dyDescent="0.25">
      <c r="A26" s="1">
        <v>32</v>
      </c>
      <c r="B26" s="1" t="s">
        <v>7</v>
      </c>
      <c r="C26" s="1"/>
      <c r="D26" s="1" t="s">
        <v>14</v>
      </c>
      <c r="E26" s="1"/>
    </row>
    <row r="27" spans="1:5" x14ac:dyDescent="0.25">
      <c r="A27" s="1">
        <v>33</v>
      </c>
      <c r="B27" s="1" t="s">
        <v>7</v>
      </c>
      <c r="C27" s="1"/>
      <c r="D27" s="1" t="s">
        <v>14</v>
      </c>
      <c r="E27" s="1"/>
    </row>
    <row r="28" spans="1:5" x14ac:dyDescent="0.25">
      <c r="A28" s="1">
        <v>34</v>
      </c>
      <c r="B28" s="1" t="s">
        <v>7</v>
      </c>
      <c r="C28" s="1"/>
      <c r="D28" s="1" t="s">
        <v>14</v>
      </c>
      <c r="E28" s="1"/>
    </row>
    <row r="29" spans="1:5" x14ac:dyDescent="0.25">
      <c r="A29" s="1">
        <v>35</v>
      </c>
      <c r="B29" s="1" t="s">
        <v>7</v>
      </c>
      <c r="C29" s="1" t="s">
        <v>14</v>
      </c>
      <c r="D29" s="1"/>
      <c r="E29" s="1"/>
    </row>
    <row r="30" spans="1:5" x14ac:dyDescent="0.25">
      <c r="A30" s="1">
        <v>36</v>
      </c>
      <c r="B30" s="1" t="s">
        <v>7</v>
      </c>
      <c r="C30" s="1"/>
      <c r="D30" s="1" t="s">
        <v>14</v>
      </c>
      <c r="E30" s="1"/>
    </row>
    <row r="31" spans="1:5" x14ac:dyDescent="0.25">
      <c r="A31" s="1">
        <v>41</v>
      </c>
      <c r="B31" s="1" t="s">
        <v>7</v>
      </c>
      <c r="C31" s="1" t="s">
        <v>14</v>
      </c>
      <c r="D31" s="1"/>
      <c r="E31" s="1"/>
    </row>
    <row r="32" spans="1:5" x14ac:dyDescent="0.25">
      <c r="A32" s="1">
        <v>49</v>
      </c>
      <c r="B32" s="1" t="s">
        <v>7</v>
      </c>
      <c r="C32" s="1" t="s">
        <v>14</v>
      </c>
      <c r="D32" s="1"/>
      <c r="E32" s="1"/>
    </row>
    <row r="33" spans="1:5" x14ac:dyDescent="0.25">
      <c r="A33" s="1">
        <v>54</v>
      </c>
      <c r="B33" s="1" t="s">
        <v>7</v>
      </c>
      <c r="C33" s="1"/>
      <c r="D33" s="1"/>
      <c r="E33" s="1"/>
    </row>
    <row r="34" spans="1:5" x14ac:dyDescent="0.25">
      <c r="A34" s="1">
        <v>55</v>
      </c>
      <c r="B34" s="1" t="s">
        <v>7</v>
      </c>
      <c r="C34" s="1"/>
      <c r="D34" s="1" t="s">
        <v>70</v>
      </c>
      <c r="E34" s="1"/>
    </row>
    <row r="35" spans="1:5" x14ac:dyDescent="0.25">
      <c r="A35" s="1">
        <v>56</v>
      </c>
      <c r="B35" s="1" t="s">
        <v>7</v>
      </c>
      <c r="C35" s="1"/>
      <c r="D35" s="1" t="s">
        <v>70</v>
      </c>
      <c r="E35" s="1"/>
    </row>
    <row r="36" spans="1:5" x14ac:dyDescent="0.25">
      <c r="A36" s="1">
        <v>57</v>
      </c>
      <c r="B36" s="1" t="s">
        <v>7</v>
      </c>
      <c r="C36" s="1"/>
      <c r="D36" s="1"/>
      <c r="E36" s="1" t="s">
        <v>70</v>
      </c>
    </row>
    <row r="37" spans="1:5" x14ac:dyDescent="0.25">
      <c r="A37" s="1">
        <v>58</v>
      </c>
      <c r="B37" s="1" t="s">
        <v>7</v>
      </c>
      <c r="C37" s="1"/>
      <c r="D37" s="1"/>
      <c r="E37" s="1"/>
    </row>
    <row r="38" spans="1:5" x14ac:dyDescent="0.25">
      <c r="A38" s="1">
        <v>60</v>
      </c>
      <c r="B38" s="1" t="s">
        <v>7</v>
      </c>
      <c r="C38" s="1"/>
      <c r="D38" s="1" t="s">
        <v>70</v>
      </c>
      <c r="E38" s="1"/>
    </row>
    <row r="39" spans="1:5" x14ac:dyDescent="0.25">
      <c r="A39" s="1">
        <v>62</v>
      </c>
      <c r="B39" s="1" t="s">
        <v>7</v>
      </c>
      <c r="C39" s="1"/>
      <c r="D39" s="1" t="s">
        <v>70</v>
      </c>
      <c r="E39" s="1"/>
    </row>
    <row r="40" spans="1:5" x14ac:dyDescent="0.25">
      <c r="A40" s="1">
        <v>63</v>
      </c>
      <c r="B40" s="1" t="s">
        <v>7</v>
      </c>
      <c r="C40" s="1" t="s">
        <v>70</v>
      </c>
      <c r="D40" s="1"/>
      <c r="E40" s="1"/>
    </row>
    <row r="41" spans="1:5" x14ac:dyDescent="0.25">
      <c r="A41" s="1">
        <v>66</v>
      </c>
      <c r="B41" s="1" t="s">
        <v>7</v>
      </c>
      <c r="C41" s="1"/>
      <c r="D41" s="1"/>
      <c r="E41" s="1" t="s">
        <v>70</v>
      </c>
    </row>
    <row r="42" spans="1:5" x14ac:dyDescent="0.25">
      <c r="A42" s="1">
        <v>67</v>
      </c>
      <c r="B42" s="1" t="s">
        <v>7</v>
      </c>
      <c r="C42" s="1"/>
      <c r="D42" s="1" t="s">
        <v>70</v>
      </c>
      <c r="E42" s="1"/>
    </row>
    <row r="43" spans="1:5" x14ac:dyDescent="0.25">
      <c r="A43" s="1">
        <v>68</v>
      </c>
      <c r="B43" s="1" t="s">
        <v>7</v>
      </c>
      <c r="C43" s="1"/>
      <c r="D43" s="1" t="s">
        <v>70</v>
      </c>
      <c r="E43" s="1"/>
    </row>
    <row r="44" spans="1:5" x14ac:dyDescent="0.25">
      <c r="A44" s="1">
        <v>79</v>
      </c>
      <c r="B44" s="1" t="s">
        <v>7</v>
      </c>
      <c r="C44" s="1" t="s">
        <v>14</v>
      </c>
      <c r="D44" s="1"/>
      <c r="E44" s="1"/>
    </row>
    <row r="45" spans="1:5" x14ac:dyDescent="0.25">
      <c r="A45" s="1">
        <v>80</v>
      </c>
      <c r="B45" s="1" t="s">
        <v>7</v>
      </c>
      <c r="C45" s="1"/>
      <c r="D45" s="1" t="s">
        <v>14</v>
      </c>
      <c r="E45" s="1"/>
    </row>
    <row r="46" spans="1:5" x14ac:dyDescent="0.25">
      <c r="A46" s="1">
        <v>81</v>
      </c>
      <c r="B46" s="1" t="s">
        <v>7</v>
      </c>
      <c r="C46" s="1"/>
      <c r="D46" s="1" t="s">
        <v>14</v>
      </c>
      <c r="E46" s="1"/>
    </row>
    <row r="47" spans="1:5" x14ac:dyDescent="0.25">
      <c r="A47" s="1">
        <v>2</v>
      </c>
      <c r="B47" s="1" t="s">
        <v>9</v>
      </c>
      <c r="C47" s="1"/>
      <c r="D47" s="1" t="s">
        <v>14</v>
      </c>
      <c r="E47" s="1"/>
    </row>
    <row r="48" spans="1:5" x14ac:dyDescent="0.25">
      <c r="A48" s="1">
        <v>5</v>
      </c>
      <c r="B48" s="1" t="s">
        <v>9</v>
      </c>
      <c r="C48" s="1"/>
      <c r="D48" s="1" t="s">
        <v>14</v>
      </c>
      <c r="E48" s="1"/>
    </row>
    <row r="49" spans="1:5" x14ac:dyDescent="0.25">
      <c r="A49" s="1">
        <v>6</v>
      </c>
      <c r="B49" s="1" t="s">
        <v>9</v>
      </c>
      <c r="C49" s="1"/>
      <c r="D49" s="1"/>
      <c r="E49" s="1"/>
    </row>
    <row r="50" spans="1:5" x14ac:dyDescent="0.25">
      <c r="A50" s="1">
        <v>10</v>
      </c>
      <c r="B50" s="1" t="s">
        <v>9</v>
      </c>
      <c r="C50" s="1"/>
      <c r="D50" s="1" t="s">
        <v>14</v>
      </c>
      <c r="E50" s="1"/>
    </row>
    <row r="51" spans="1:5" x14ac:dyDescent="0.25">
      <c r="A51" s="1">
        <v>12</v>
      </c>
      <c r="B51" s="1" t="s">
        <v>9</v>
      </c>
      <c r="C51" s="1" t="s">
        <v>14</v>
      </c>
      <c r="D51" s="1"/>
      <c r="E51" s="1"/>
    </row>
    <row r="52" spans="1:5" x14ac:dyDescent="0.25">
      <c r="A52" s="1">
        <v>13</v>
      </c>
      <c r="B52" s="1" t="s">
        <v>9</v>
      </c>
      <c r="C52" s="1" t="s">
        <v>14</v>
      </c>
      <c r="D52" s="1"/>
      <c r="E52" s="1"/>
    </row>
    <row r="53" spans="1:5" x14ac:dyDescent="0.25">
      <c r="A53" s="1">
        <v>15</v>
      </c>
      <c r="B53" s="1" t="s">
        <v>9</v>
      </c>
      <c r="C53" s="1" t="s">
        <v>14</v>
      </c>
      <c r="D53" s="1"/>
      <c r="E53" s="1"/>
    </row>
    <row r="54" spans="1:5" x14ac:dyDescent="0.25">
      <c r="A54" s="1">
        <v>16</v>
      </c>
      <c r="B54" s="1" t="s">
        <v>9</v>
      </c>
      <c r="C54" s="1" t="s">
        <v>14</v>
      </c>
      <c r="D54" s="1"/>
      <c r="E54" s="1"/>
    </row>
    <row r="55" spans="1:5" x14ac:dyDescent="0.25">
      <c r="A55" s="1">
        <v>19</v>
      </c>
      <c r="B55" s="1" t="s">
        <v>9</v>
      </c>
      <c r="C55" s="1"/>
      <c r="D55" s="1"/>
      <c r="E55" s="1"/>
    </row>
    <row r="56" spans="1:5" x14ac:dyDescent="0.25">
      <c r="A56" s="1">
        <v>21</v>
      </c>
      <c r="B56" s="1" t="s">
        <v>9</v>
      </c>
      <c r="C56" s="1" t="s">
        <v>14</v>
      </c>
      <c r="D56" s="1"/>
      <c r="E56" s="1"/>
    </row>
    <row r="57" spans="1:5" x14ac:dyDescent="0.25">
      <c r="A57" s="1">
        <v>22</v>
      </c>
      <c r="B57" s="1" t="s">
        <v>9</v>
      </c>
      <c r="C57" s="1" t="s">
        <v>14</v>
      </c>
      <c r="D57" s="1"/>
      <c r="E57" s="1"/>
    </row>
    <row r="58" spans="1:5" x14ac:dyDescent="0.25">
      <c r="A58" s="1">
        <v>24</v>
      </c>
      <c r="B58" s="1" t="s">
        <v>9</v>
      </c>
      <c r="C58" s="1"/>
      <c r="D58" s="1" t="s">
        <v>14</v>
      </c>
      <c r="E58" s="1"/>
    </row>
    <row r="59" spans="1:5" x14ac:dyDescent="0.25">
      <c r="A59" s="1">
        <v>31</v>
      </c>
      <c r="B59" s="1" t="s">
        <v>9</v>
      </c>
      <c r="C59" s="1" t="s">
        <v>14</v>
      </c>
      <c r="D59" s="1"/>
      <c r="E59" s="1"/>
    </row>
    <row r="60" spans="1:5" x14ac:dyDescent="0.25">
      <c r="A60" s="1">
        <v>37</v>
      </c>
      <c r="B60" s="1" t="s">
        <v>9</v>
      </c>
      <c r="C60" s="1"/>
      <c r="D60" s="1" t="s">
        <v>14</v>
      </c>
      <c r="E60" s="1"/>
    </row>
    <row r="61" spans="1:5" x14ac:dyDescent="0.25">
      <c r="A61" s="1">
        <v>38</v>
      </c>
      <c r="B61" s="1" t="s">
        <v>9</v>
      </c>
      <c r="C61" s="1" t="s">
        <v>14</v>
      </c>
      <c r="D61" s="1"/>
      <c r="E61" s="1"/>
    </row>
    <row r="62" spans="1:5" x14ac:dyDescent="0.25">
      <c r="A62" s="1">
        <v>39</v>
      </c>
      <c r="B62" s="1" t="s">
        <v>9</v>
      </c>
      <c r="C62" s="1"/>
      <c r="D62" s="1" t="s">
        <v>14</v>
      </c>
      <c r="E62" s="1"/>
    </row>
    <row r="63" spans="1:5" x14ac:dyDescent="0.25">
      <c r="A63" s="1">
        <v>40</v>
      </c>
      <c r="B63" s="1" t="s">
        <v>9</v>
      </c>
      <c r="C63" s="1"/>
      <c r="D63" s="1" t="s">
        <v>14</v>
      </c>
      <c r="E63" s="1"/>
    </row>
    <row r="64" spans="1:5" x14ac:dyDescent="0.25">
      <c r="A64" s="1">
        <v>42</v>
      </c>
      <c r="B64" s="1" t="s">
        <v>9</v>
      </c>
      <c r="C64" s="1"/>
      <c r="D64" s="1" t="s">
        <v>14</v>
      </c>
      <c r="E64" s="1"/>
    </row>
    <row r="65" spans="1:5" x14ac:dyDescent="0.25">
      <c r="A65" s="1">
        <v>43</v>
      </c>
      <c r="B65" s="1" t="s">
        <v>9</v>
      </c>
      <c r="C65" s="1"/>
      <c r="D65" s="1"/>
      <c r="E65" s="1" t="s">
        <v>14</v>
      </c>
    </row>
    <row r="66" spans="1:5" x14ac:dyDescent="0.25">
      <c r="A66" s="1">
        <v>44</v>
      </c>
      <c r="B66" s="1" t="s">
        <v>9</v>
      </c>
      <c r="C66" s="1"/>
      <c r="D66" s="1" t="s">
        <v>14</v>
      </c>
      <c r="E66" s="1"/>
    </row>
    <row r="67" spans="1:5" x14ac:dyDescent="0.25">
      <c r="A67" s="1">
        <v>46</v>
      </c>
      <c r="B67" s="1" t="s">
        <v>9</v>
      </c>
      <c r="C67" s="1"/>
      <c r="D67" s="1" t="s">
        <v>14</v>
      </c>
      <c r="E67" s="1"/>
    </row>
    <row r="68" spans="1:5" x14ac:dyDescent="0.25">
      <c r="A68" s="1">
        <v>47</v>
      </c>
      <c r="B68" s="1" t="s">
        <v>9</v>
      </c>
      <c r="C68" s="1"/>
      <c r="D68" s="1" t="s">
        <v>14</v>
      </c>
      <c r="E68" s="1"/>
    </row>
    <row r="69" spans="1:5" x14ac:dyDescent="0.25">
      <c r="A69" s="1">
        <v>48</v>
      </c>
      <c r="B69" s="1" t="s">
        <v>9</v>
      </c>
      <c r="C69" s="1" t="s">
        <v>14</v>
      </c>
      <c r="D69" s="1"/>
      <c r="E69" s="1"/>
    </row>
    <row r="70" spans="1:5" x14ac:dyDescent="0.25">
      <c r="A70" s="1">
        <v>50</v>
      </c>
      <c r="B70" s="1" t="s">
        <v>9</v>
      </c>
      <c r="C70" s="1" t="s">
        <v>14</v>
      </c>
      <c r="D70" s="1"/>
      <c r="E70" s="1"/>
    </row>
    <row r="71" spans="1:5" x14ac:dyDescent="0.25">
      <c r="A71" s="1">
        <v>51</v>
      </c>
      <c r="B71" s="1" t="s">
        <v>9</v>
      </c>
      <c r="C71" s="1" t="s">
        <v>14</v>
      </c>
      <c r="D71" s="1"/>
      <c r="E71" s="1"/>
    </row>
    <row r="72" spans="1:5" x14ac:dyDescent="0.25">
      <c r="A72" s="1">
        <v>52</v>
      </c>
      <c r="B72" s="1" t="s">
        <v>9</v>
      </c>
      <c r="C72" s="1" t="s">
        <v>14</v>
      </c>
      <c r="D72" s="1"/>
      <c r="E72" s="1"/>
    </row>
    <row r="73" spans="1:5" x14ac:dyDescent="0.25">
      <c r="A73" s="1">
        <v>53</v>
      </c>
      <c r="B73" s="1" t="s">
        <v>9</v>
      </c>
      <c r="C73" s="1"/>
      <c r="D73" s="1"/>
      <c r="E73" s="1" t="s">
        <v>14</v>
      </c>
    </row>
    <row r="74" spans="1:5" x14ac:dyDescent="0.25">
      <c r="A74" s="1">
        <v>59</v>
      </c>
      <c r="B74" s="1" t="s">
        <v>9</v>
      </c>
      <c r="C74" s="1"/>
      <c r="D74" s="1" t="s">
        <v>14</v>
      </c>
      <c r="E74" s="1"/>
    </row>
    <row r="75" spans="1:5" x14ac:dyDescent="0.25">
      <c r="A75" s="1">
        <v>61</v>
      </c>
      <c r="B75" s="1" t="s">
        <v>9</v>
      </c>
      <c r="C75" s="1"/>
      <c r="D75" s="1" t="s">
        <v>14</v>
      </c>
      <c r="E75" s="1"/>
    </row>
    <row r="76" spans="1:5" x14ac:dyDescent="0.25">
      <c r="A76" s="1">
        <v>64</v>
      </c>
      <c r="B76" s="1" t="s">
        <v>9</v>
      </c>
      <c r="C76" s="1"/>
      <c r="D76" s="1" t="s">
        <v>14</v>
      </c>
      <c r="E76" s="1"/>
    </row>
    <row r="77" spans="1:5" x14ac:dyDescent="0.25">
      <c r="A77" s="1">
        <v>65</v>
      </c>
      <c r="B77" s="1" t="s">
        <v>9</v>
      </c>
      <c r="C77" s="1"/>
      <c r="D77" s="1" t="s">
        <v>14</v>
      </c>
      <c r="E77" s="1"/>
    </row>
    <row r="78" spans="1:5" x14ac:dyDescent="0.25">
      <c r="A78" s="1">
        <v>82</v>
      </c>
      <c r="B78" s="1" t="s">
        <v>9</v>
      </c>
      <c r="C78" s="1" t="s">
        <v>14</v>
      </c>
      <c r="D78" s="1"/>
      <c r="E78" s="1"/>
    </row>
    <row r="79" spans="1:5" x14ac:dyDescent="0.25">
      <c r="A79" s="1">
        <v>83</v>
      </c>
      <c r="B79" s="1" t="s">
        <v>9</v>
      </c>
      <c r="C79" s="1"/>
      <c r="D79" s="1"/>
      <c r="E79" s="1" t="s">
        <v>14</v>
      </c>
    </row>
    <row r="80" spans="1:5" x14ac:dyDescent="0.25">
      <c r="A80" s="1">
        <v>84</v>
      </c>
      <c r="B80" s="1" t="s">
        <v>9</v>
      </c>
      <c r="C80" s="1" t="s">
        <v>14</v>
      </c>
      <c r="D80" s="1"/>
      <c r="E80" s="1"/>
    </row>
    <row r="81" spans="1:5" x14ac:dyDescent="0.25">
      <c r="A81" s="1">
        <v>85</v>
      </c>
      <c r="B81" s="1" t="s">
        <v>9</v>
      </c>
      <c r="C81" s="1" t="s">
        <v>14</v>
      </c>
      <c r="D81" s="1"/>
      <c r="E81" s="1"/>
    </row>
    <row r="82" spans="1:5" x14ac:dyDescent="0.25">
      <c r="A82" s="1">
        <v>86</v>
      </c>
      <c r="B82" s="1" t="s">
        <v>9</v>
      </c>
      <c r="C82" s="1"/>
      <c r="D82" s="1"/>
      <c r="E82" s="1" t="s">
        <v>14</v>
      </c>
    </row>
    <row r="83" spans="1:5" x14ac:dyDescent="0.25">
      <c r="A83" s="1">
        <v>87</v>
      </c>
      <c r="B83" s="1" t="s">
        <v>9</v>
      </c>
      <c r="C83" s="1" t="s">
        <v>14</v>
      </c>
      <c r="D83" s="1"/>
      <c r="E83" s="1"/>
    </row>
    <row r="84" spans="1:5" x14ac:dyDescent="0.25">
      <c r="A84" s="1">
        <v>88</v>
      </c>
      <c r="B84" s="1" t="s">
        <v>9</v>
      </c>
      <c r="C84" s="1" t="s">
        <v>14</v>
      </c>
      <c r="D84" s="1"/>
      <c r="E84" s="1"/>
    </row>
    <row r="85" spans="1:5" x14ac:dyDescent="0.25">
      <c r="A85" s="1">
        <v>45</v>
      </c>
      <c r="B85" s="1" t="s">
        <v>69</v>
      </c>
      <c r="C85" s="1"/>
      <c r="D85" s="1" t="s">
        <v>14</v>
      </c>
      <c r="E85" s="1"/>
    </row>
    <row r="86" spans="1:5" x14ac:dyDescent="0.25">
      <c r="A86" s="1">
        <v>69</v>
      </c>
      <c r="B86" s="1"/>
      <c r="C86" s="1"/>
      <c r="D86" s="1" t="s">
        <v>14</v>
      </c>
      <c r="E86" s="1"/>
    </row>
    <row r="87" spans="1:5" x14ac:dyDescent="0.25">
      <c r="A87" s="1">
        <v>70</v>
      </c>
      <c r="B87" s="1"/>
      <c r="C87" s="1"/>
      <c r="D87" s="1" t="s">
        <v>14</v>
      </c>
      <c r="E87" s="1"/>
    </row>
    <row r="88" spans="1:5" x14ac:dyDescent="0.25">
      <c r="A88" s="1">
        <v>71</v>
      </c>
      <c r="B88" s="1"/>
      <c r="C88" s="1"/>
      <c r="D88" s="1" t="s">
        <v>14</v>
      </c>
      <c r="E88" s="1"/>
    </row>
    <row r="89" spans="1:5" x14ac:dyDescent="0.25">
      <c r="A89" s="1">
        <v>72</v>
      </c>
      <c r="B89" s="1"/>
      <c r="C89" s="1"/>
      <c r="D89" s="1" t="s">
        <v>14</v>
      </c>
      <c r="E89" s="1"/>
    </row>
    <row r="90" spans="1:5" x14ac:dyDescent="0.25">
      <c r="A90" s="1">
        <v>73</v>
      </c>
      <c r="B90" s="1"/>
      <c r="C90" s="1" t="s">
        <v>14</v>
      </c>
      <c r="D90" s="1"/>
      <c r="E90" s="1"/>
    </row>
    <row r="91" spans="1:5" x14ac:dyDescent="0.25">
      <c r="A91" s="1">
        <v>74</v>
      </c>
      <c r="B91" s="1"/>
      <c r="C91" s="1"/>
      <c r="D91" s="1" t="s">
        <v>14</v>
      </c>
      <c r="E91" s="1"/>
    </row>
    <row r="92" spans="1:5" x14ac:dyDescent="0.25">
      <c r="A92" s="1">
        <v>75</v>
      </c>
      <c r="B92" s="1"/>
      <c r="C92" s="1"/>
      <c r="D92" s="1" t="s">
        <v>14</v>
      </c>
      <c r="E92" s="1"/>
    </row>
    <row r="93" spans="1:5" x14ac:dyDescent="0.25">
      <c r="A93" s="1">
        <v>76</v>
      </c>
      <c r="B93" s="1"/>
      <c r="C93" s="1"/>
      <c r="D93" s="1" t="s">
        <v>14</v>
      </c>
      <c r="E93" s="1"/>
    </row>
    <row r="94" spans="1:5" x14ac:dyDescent="0.25">
      <c r="A94" s="1">
        <v>77</v>
      </c>
      <c r="B94" s="1"/>
      <c r="C94" s="1"/>
      <c r="D94" s="1" t="s">
        <v>14</v>
      </c>
      <c r="E94" s="1"/>
    </row>
    <row r="95" spans="1:5" x14ac:dyDescent="0.25">
      <c r="A95" s="1">
        <v>78</v>
      </c>
      <c r="B95" s="1"/>
      <c r="C95" s="1"/>
      <c r="D95" s="1"/>
      <c r="E95" s="1" t="s">
        <v>14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H1" workbookViewId="0">
      <selection activeCell="H8" sqref="H8:M13"/>
    </sheetView>
  </sheetViews>
  <sheetFormatPr defaultRowHeight="15" x14ac:dyDescent="0.25"/>
  <cols>
    <col min="8" max="8" width="21.42578125" bestFit="1" customWidth="1"/>
    <col min="13" max="13" width="12.85546875" bestFit="1" customWidth="1"/>
    <col min="15" max="15" width="21.42578125" bestFit="1" customWidth="1"/>
    <col min="20" max="20" width="12.85546875" bestFit="1" customWidth="1"/>
  </cols>
  <sheetData>
    <row r="1" spans="1:14" x14ac:dyDescent="0.25">
      <c r="A1" s="7" t="s">
        <v>71</v>
      </c>
      <c r="H1" s="18" t="s">
        <v>87</v>
      </c>
      <c r="I1" s="14"/>
      <c r="J1" s="14"/>
      <c r="K1" s="14"/>
      <c r="L1" s="14"/>
      <c r="M1" s="14"/>
      <c r="N1" s="7"/>
    </row>
    <row r="2" spans="1:14" x14ac:dyDescent="0.25">
      <c r="A2" s="7"/>
      <c r="E2" s="7" t="s">
        <v>85</v>
      </c>
      <c r="F2" s="7" t="s">
        <v>86</v>
      </c>
      <c r="H2" s="19"/>
      <c r="I2" s="19"/>
      <c r="J2" s="19"/>
      <c r="K2" s="19"/>
      <c r="L2" s="19" t="s">
        <v>85</v>
      </c>
      <c r="M2" s="19" t="s">
        <v>86</v>
      </c>
      <c r="N2" s="7"/>
    </row>
    <row r="3" spans="1:14" x14ac:dyDescent="0.25">
      <c r="A3" t="s">
        <v>72</v>
      </c>
      <c r="E3">
        <f>COUNTIF(Table28[A],"x")</f>
        <v>62</v>
      </c>
      <c r="F3" s="10">
        <f>E3/88</f>
        <v>0.70454545454545459</v>
      </c>
      <c r="H3" s="14" t="s">
        <v>72</v>
      </c>
      <c r="I3" s="16"/>
      <c r="J3" s="14"/>
      <c r="K3" s="21"/>
      <c r="L3" s="14">
        <f>COUNTIF(C9:C47,"x")</f>
        <v>25</v>
      </c>
      <c r="M3" s="20">
        <f>L3/39</f>
        <v>0.64102564102564108</v>
      </c>
    </row>
    <row r="4" spans="1:14" x14ac:dyDescent="0.25">
      <c r="A4" t="s">
        <v>73</v>
      </c>
      <c r="E4">
        <f>COUNTIF(Table28[B],"x")</f>
        <v>18</v>
      </c>
      <c r="F4" s="10">
        <f t="shared" ref="F4:F6" si="0">E4/88</f>
        <v>0.20454545454545456</v>
      </c>
      <c r="H4" s="15" t="s">
        <v>73</v>
      </c>
      <c r="I4" s="17"/>
      <c r="J4" s="15"/>
      <c r="K4" s="22"/>
      <c r="L4" s="15">
        <f>COUNTIF(D9:D47,"x")</f>
        <v>10</v>
      </c>
      <c r="M4" s="23">
        <f t="shared" ref="M4:M6" si="1">L4/39</f>
        <v>0.25641025641025639</v>
      </c>
    </row>
    <row r="5" spans="1:14" x14ac:dyDescent="0.25">
      <c r="A5" t="s">
        <v>74</v>
      </c>
      <c r="E5">
        <f>COUNTIF(Table28[C],"x")</f>
        <v>4</v>
      </c>
      <c r="F5" s="10">
        <f t="shared" si="0"/>
        <v>4.5454545454545456E-2</v>
      </c>
      <c r="H5" s="14" t="s">
        <v>74</v>
      </c>
      <c r="I5" s="14"/>
      <c r="J5" s="14"/>
      <c r="K5" s="21"/>
      <c r="L5" s="14">
        <f>COUNTIF(E9:E47,"x")</f>
        <v>2</v>
      </c>
      <c r="M5" s="20">
        <f t="shared" si="1"/>
        <v>5.128205128205128E-2</v>
      </c>
    </row>
    <row r="6" spans="1:14" x14ac:dyDescent="0.25">
      <c r="A6" t="s">
        <v>75</v>
      </c>
      <c r="E6">
        <f>COUNTIF(Table28[D],"x")</f>
        <v>4</v>
      </c>
      <c r="F6" s="10">
        <f t="shared" si="0"/>
        <v>4.5454545454545456E-2</v>
      </c>
      <c r="H6" s="14" t="s">
        <v>75</v>
      </c>
      <c r="I6" s="14"/>
      <c r="J6" s="14"/>
      <c r="K6" s="14"/>
      <c r="L6" s="14">
        <f>COUNTIF(F9:F47,"x")</f>
        <v>2</v>
      </c>
      <c r="M6" s="20">
        <f t="shared" si="1"/>
        <v>5.128205128205128E-2</v>
      </c>
    </row>
    <row r="8" spans="1:14" x14ac:dyDescent="0.25">
      <c r="A8" s="1" t="s">
        <v>5</v>
      </c>
      <c r="B8" s="1" t="s">
        <v>6</v>
      </c>
      <c r="C8" s="1" t="s">
        <v>61</v>
      </c>
      <c r="D8" s="1" t="s">
        <v>50</v>
      </c>
      <c r="E8" s="1" t="s">
        <v>49</v>
      </c>
      <c r="F8" s="1" t="s">
        <v>48</v>
      </c>
      <c r="H8" s="18" t="s">
        <v>88</v>
      </c>
      <c r="I8" s="14"/>
      <c r="J8" s="14"/>
      <c r="K8" s="14"/>
      <c r="L8" s="14"/>
      <c r="M8" s="14"/>
    </row>
    <row r="9" spans="1:14" x14ac:dyDescent="0.25">
      <c r="A9" s="1">
        <v>1</v>
      </c>
      <c r="B9" s="1" t="s">
        <v>7</v>
      </c>
      <c r="C9" s="1" t="s">
        <v>14</v>
      </c>
      <c r="D9" s="1"/>
      <c r="E9" s="1"/>
      <c r="F9" s="1"/>
      <c r="H9" s="19"/>
      <c r="I9" s="19"/>
      <c r="J9" s="19"/>
      <c r="K9" s="19"/>
      <c r="L9" s="19" t="s">
        <v>85</v>
      </c>
      <c r="M9" s="19" t="s">
        <v>86</v>
      </c>
    </row>
    <row r="10" spans="1:14" x14ac:dyDescent="0.25">
      <c r="A10" s="1">
        <v>3</v>
      </c>
      <c r="B10" s="1" t="s">
        <v>7</v>
      </c>
      <c r="C10" s="1" t="s">
        <v>14</v>
      </c>
      <c r="D10" s="1"/>
      <c r="E10" s="1"/>
      <c r="F10" s="1"/>
      <c r="H10" s="14" t="s">
        <v>72</v>
      </c>
      <c r="I10" s="16"/>
      <c r="J10" s="14"/>
      <c r="K10" s="21"/>
      <c r="L10" s="14">
        <f>COUNTIF(C48:C96,"x")</f>
        <v>37</v>
      </c>
      <c r="M10" s="20">
        <f>L10/39</f>
        <v>0.94871794871794868</v>
      </c>
    </row>
    <row r="11" spans="1:14" x14ac:dyDescent="0.25">
      <c r="A11" s="1">
        <v>4</v>
      </c>
      <c r="B11" s="1" t="s">
        <v>7</v>
      </c>
      <c r="C11" s="1"/>
      <c r="D11" s="1" t="s">
        <v>14</v>
      </c>
      <c r="E11" s="1"/>
      <c r="F11" s="1"/>
      <c r="H11" s="15" t="s">
        <v>73</v>
      </c>
      <c r="I11" s="17"/>
      <c r="J11" s="15"/>
      <c r="K11" s="22"/>
      <c r="L11" s="15">
        <f>COUNTIF(D48:D96,"x")</f>
        <v>8</v>
      </c>
      <c r="M11" s="23">
        <f t="shared" ref="M11:M13" si="2">L11/39</f>
        <v>0.20512820512820512</v>
      </c>
    </row>
    <row r="12" spans="1:14" x14ac:dyDescent="0.25">
      <c r="A12" s="1">
        <v>7</v>
      </c>
      <c r="B12" s="1" t="s">
        <v>7</v>
      </c>
      <c r="C12" s="1" t="s">
        <v>14</v>
      </c>
      <c r="D12" s="1"/>
      <c r="E12" s="1"/>
      <c r="F12" s="1"/>
      <c r="H12" s="14" t="s">
        <v>74</v>
      </c>
      <c r="I12" s="14"/>
      <c r="J12" s="14"/>
      <c r="K12" s="21"/>
      <c r="L12" s="14">
        <f>COUNTIF(E48:E96,"x")</f>
        <v>2</v>
      </c>
      <c r="M12" s="20">
        <f t="shared" si="2"/>
        <v>5.128205128205128E-2</v>
      </c>
    </row>
    <row r="13" spans="1:14" x14ac:dyDescent="0.25">
      <c r="A13" s="1">
        <v>8</v>
      </c>
      <c r="B13" s="1" t="s">
        <v>7</v>
      </c>
      <c r="C13" s="1"/>
      <c r="D13" s="1" t="s">
        <v>14</v>
      </c>
      <c r="E13" s="1"/>
      <c r="F13" s="1"/>
      <c r="H13" s="14" t="s">
        <v>75</v>
      </c>
      <c r="I13" s="14"/>
      <c r="J13" s="14"/>
      <c r="K13" s="14"/>
      <c r="L13" s="14">
        <f>COUNTIF(F48:F96,"x")</f>
        <v>2</v>
      </c>
      <c r="M13" s="20">
        <f t="shared" si="2"/>
        <v>5.128205128205128E-2</v>
      </c>
    </row>
    <row r="14" spans="1:14" x14ac:dyDescent="0.25">
      <c r="A14" s="1">
        <v>9</v>
      </c>
      <c r="B14" s="1" t="s">
        <v>7</v>
      </c>
      <c r="C14" s="1" t="s">
        <v>14</v>
      </c>
      <c r="D14" s="1"/>
      <c r="E14" s="1"/>
      <c r="F14" s="1"/>
    </row>
    <row r="15" spans="1:14" x14ac:dyDescent="0.25">
      <c r="A15" s="1">
        <v>11</v>
      </c>
      <c r="B15" s="1" t="s">
        <v>7</v>
      </c>
      <c r="C15" s="1" t="s">
        <v>14</v>
      </c>
      <c r="D15" s="1"/>
      <c r="E15" s="1"/>
      <c r="F15" s="1"/>
    </row>
    <row r="16" spans="1:14" x14ac:dyDescent="0.25">
      <c r="A16" s="1">
        <v>14</v>
      </c>
      <c r="B16" s="1" t="s">
        <v>7</v>
      </c>
      <c r="C16" s="1" t="s">
        <v>14</v>
      </c>
      <c r="D16" s="1"/>
      <c r="E16" s="1"/>
      <c r="F16" s="1"/>
    </row>
    <row r="17" spans="1:6" x14ac:dyDescent="0.25">
      <c r="A17" s="1">
        <v>17</v>
      </c>
      <c r="B17" s="1" t="s">
        <v>7</v>
      </c>
      <c r="C17" s="1" t="s">
        <v>14</v>
      </c>
      <c r="D17" s="1"/>
      <c r="E17" s="1"/>
      <c r="F17" s="1"/>
    </row>
    <row r="18" spans="1:6" x14ac:dyDescent="0.25">
      <c r="A18" s="1">
        <v>18</v>
      </c>
      <c r="B18" s="1" t="s">
        <v>7</v>
      </c>
      <c r="C18" s="1" t="s">
        <v>14</v>
      </c>
      <c r="D18" s="1"/>
      <c r="E18" s="1"/>
      <c r="F18" s="1"/>
    </row>
    <row r="19" spans="1:6" x14ac:dyDescent="0.25">
      <c r="A19" s="1">
        <v>20</v>
      </c>
      <c r="B19" s="1" t="s">
        <v>7</v>
      </c>
      <c r="C19" s="1" t="s">
        <v>14</v>
      </c>
      <c r="D19" s="1"/>
      <c r="E19" s="1"/>
      <c r="F19" s="1"/>
    </row>
    <row r="20" spans="1:6" x14ac:dyDescent="0.25">
      <c r="A20" s="1">
        <v>23</v>
      </c>
      <c r="B20" s="1" t="s">
        <v>7</v>
      </c>
      <c r="C20" s="1" t="s">
        <v>14</v>
      </c>
      <c r="D20" s="1"/>
      <c r="E20" s="1"/>
      <c r="F20" s="1"/>
    </row>
    <row r="21" spans="1:6" x14ac:dyDescent="0.25">
      <c r="A21" s="1">
        <v>25</v>
      </c>
      <c r="B21" s="1" t="s">
        <v>7</v>
      </c>
      <c r="C21" s="1"/>
      <c r="D21" s="1" t="s">
        <v>14</v>
      </c>
      <c r="E21" s="1"/>
      <c r="F21" s="1"/>
    </row>
    <row r="22" spans="1:6" x14ac:dyDescent="0.25">
      <c r="A22" s="1">
        <v>26</v>
      </c>
      <c r="B22" s="1" t="s">
        <v>7</v>
      </c>
      <c r="C22" s="1"/>
      <c r="D22" s="1"/>
      <c r="E22" s="1"/>
      <c r="F22" s="1" t="s">
        <v>14</v>
      </c>
    </row>
    <row r="23" spans="1:6" x14ac:dyDescent="0.25">
      <c r="A23" s="1">
        <v>27</v>
      </c>
      <c r="B23" s="1" t="s">
        <v>7</v>
      </c>
      <c r="C23" s="1"/>
      <c r="D23" s="1" t="s">
        <v>14</v>
      </c>
      <c r="E23" s="1"/>
      <c r="F23" s="1"/>
    </row>
    <row r="24" spans="1:6" x14ac:dyDescent="0.25">
      <c r="A24" s="1">
        <v>28</v>
      </c>
      <c r="B24" s="1" t="s">
        <v>7</v>
      </c>
      <c r="C24" s="1"/>
      <c r="D24" s="1" t="s">
        <v>14</v>
      </c>
      <c r="E24" s="1"/>
      <c r="F24" s="1"/>
    </row>
    <row r="25" spans="1:6" x14ac:dyDescent="0.25">
      <c r="A25" s="1">
        <v>29</v>
      </c>
      <c r="B25" s="1" t="s">
        <v>7</v>
      </c>
      <c r="C25" s="1" t="s">
        <v>14</v>
      </c>
      <c r="D25" s="1"/>
      <c r="E25" s="1"/>
      <c r="F25" s="1"/>
    </row>
    <row r="26" spans="1:6" x14ac:dyDescent="0.25">
      <c r="A26" s="1">
        <v>30</v>
      </c>
      <c r="B26" s="1" t="s">
        <v>7</v>
      </c>
      <c r="C26" s="1" t="s">
        <v>14</v>
      </c>
      <c r="D26" s="1"/>
      <c r="E26" s="1"/>
      <c r="F26" s="1"/>
    </row>
    <row r="27" spans="1:6" x14ac:dyDescent="0.25">
      <c r="A27" s="1">
        <v>32</v>
      </c>
      <c r="B27" s="1" t="s">
        <v>7</v>
      </c>
      <c r="C27" s="1" t="s">
        <v>14</v>
      </c>
      <c r="D27" s="1"/>
      <c r="E27" s="1"/>
      <c r="F27" s="1"/>
    </row>
    <row r="28" spans="1:6" x14ac:dyDescent="0.25">
      <c r="A28" s="1">
        <v>33</v>
      </c>
      <c r="B28" s="1" t="s">
        <v>7</v>
      </c>
      <c r="C28" s="1" t="s">
        <v>14</v>
      </c>
      <c r="D28" s="1"/>
      <c r="E28" s="1"/>
      <c r="F28" s="1"/>
    </row>
    <row r="29" spans="1:6" x14ac:dyDescent="0.25">
      <c r="A29" s="1">
        <v>34</v>
      </c>
      <c r="B29" s="1" t="s">
        <v>7</v>
      </c>
      <c r="C29" s="1"/>
      <c r="D29" s="1" t="s">
        <v>14</v>
      </c>
      <c r="E29" s="1"/>
      <c r="F29" s="1"/>
    </row>
    <row r="30" spans="1:6" x14ac:dyDescent="0.25">
      <c r="A30" s="1">
        <v>35</v>
      </c>
      <c r="B30" s="1" t="s">
        <v>7</v>
      </c>
      <c r="C30" s="1" t="s">
        <v>14</v>
      </c>
      <c r="D30" s="1"/>
      <c r="E30" s="1"/>
      <c r="F30" s="1"/>
    </row>
    <row r="31" spans="1:6" x14ac:dyDescent="0.25">
      <c r="A31" s="1">
        <v>36</v>
      </c>
      <c r="B31" s="1" t="s">
        <v>7</v>
      </c>
      <c r="C31" s="1" t="s">
        <v>14</v>
      </c>
      <c r="D31" s="1"/>
      <c r="E31" s="1"/>
      <c r="F31" s="1"/>
    </row>
    <row r="32" spans="1:6" x14ac:dyDescent="0.25">
      <c r="A32" s="1">
        <v>41</v>
      </c>
      <c r="B32" s="1" t="s">
        <v>7</v>
      </c>
      <c r="C32" s="1" t="s">
        <v>14</v>
      </c>
      <c r="D32" s="1"/>
      <c r="E32" s="1"/>
      <c r="F32" s="1"/>
    </row>
    <row r="33" spans="1:6" x14ac:dyDescent="0.25">
      <c r="A33" s="1">
        <v>49</v>
      </c>
      <c r="B33" s="1" t="s">
        <v>7</v>
      </c>
      <c r="C33" s="1" t="s">
        <v>14</v>
      </c>
      <c r="D33" s="1"/>
      <c r="E33" s="1"/>
      <c r="F33" s="1"/>
    </row>
    <row r="34" spans="1:6" x14ac:dyDescent="0.25">
      <c r="A34" s="1">
        <v>54</v>
      </c>
      <c r="B34" s="1" t="s">
        <v>7</v>
      </c>
      <c r="C34" s="8" t="s">
        <v>70</v>
      </c>
      <c r="D34" s="8"/>
      <c r="E34" s="8"/>
      <c r="F34" s="8"/>
    </row>
    <row r="35" spans="1:6" x14ac:dyDescent="0.25">
      <c r="A35" s="1">
        <v>55</v>
      </c>
      <c r="B35" s="1" t="s">
        <v>7</v>
      </c>
      <c r="C35" s="8" t="s">
        <v>70</v>
      </c>
      <c r="D35" s="8"/>
      <c r="E35" s="8"/>
      <c r="F35" s="8"/>
    </row>
    <row r="36" spans="1:6" x14ac:dyDescent="0.25">
      <c r="A36" s="1">
        <v>56</v>
      </c>
      <c r="B36" s="1" t="s">
        <v>7</v>
      </c>
      <c r="C36" s="8" t="s">
        <v>70</v>
      </c>
      <c r="D36" s="8"/>
      <c r="E36" s="8"/>
      <c r="F36" s="8"/>
    </row>
    <row r="37" spans="1:6" x14ac:dyDescent="0.25">
      <c r="A37" s="1">
        <v>57</v>
      </c>
      <c r="B37" s="1" t="s">
        <v>7</v>
      </c>
      <c r="C37" s="8"/>
      <c r="D37" s="8" t="s">
        <v>70</v>
      </c>
      <c r="E37" s="8"/>
      <c r="F37" s="8"/>
    </row>
    <row r="38" spans="1:6" x14ac:dyDescent="0.25">
      <c r="A38" s="1">
        <v>58</v>
      </c>
      <c r="B38" s="1" t="s">
        <v>7</v>
      </c>
      <c r="C38" s="8"/>
      <c r="D38" s="8"/>
      <c r="E38" s="8"/>
      <c r="F38" s="8" t="s">
        <v>70</v>
      </c>
    </row>
    <row r="39" spans="1:6" x14ac:dyDescent="0.25">
      <c r="A39" s="1">
        <v>60</v>
      </c>
      <c r="B39" s="1" t="s">
        <v>7</v>
      </c>
      <c r="C39" s="8" t="s">
        <v>70</v>
      </c>
      <c r="D39" s="8"/>
      <c r="E39" s="8"/>
      <c r="F39" s="8"/>
    </row>
    <row r="40" spans="1:6" x14ac:dyDescent="0.25">
      <c r="A40" s="1">
        <v>62</v>
      </c>
      <c r="B40" s="1" t="s">
        <v>7</v>
      </c>
      <c r="C40" s="8" t="s">
        <v>70</v>
      </c>
      <c r="D40" s="8"/>
      <c r="E40" s="8"/>
      <c r="F40" s="8"/>
    </row>
    <row r="41" spans="1:6" x14ac:dyDescent="0.25">
      <c r="A41" s="1">
        <v>63</v>
      </c>
      <c r="B41" s="1" t="s">
        <v>7</v>
      </c>
      <c r="C41" s="8" t="s">
        <v>70</v>
      </c>
      <c r="D41" s="8"/>
      <c r="E41" s="8"/>
      <c r="F41" s="8"/>
    </row>
    <row r="42" spans="1:6" x14ac:dyDescent="0.25">
      <c r="A42" s="1">
        <v>66</v>
      </c>
      <c r="B42" s="1" t="s">
        <v>7</v>
      </c>
      <c r="C42" s="8"/>
      <c r="D42" s="8"/>
      <c r="E42" s="8" t="s">
        <v>70</v>
      </c>
      <c r="F42" s="8"/>
    </row>
    <row r="43" spans="1:6" x14ac:dyDescent="0.25">
      <c r="A43" s="1">
        <v>67</v>
      </c>
      <c r="B43" s="1" t="s">
        <v>7</v>
      </c>
      <c r="C43" s="8"/>
      <c r="D43" s="8" t="s">
        <v>70</v>
      </c>
      <c r="E43" s="8"/>
      <c r="F43" s="8"/>
    </row>
    <row r="44" spans="1:6" x14ac:dyDescent="0.25">
      <c r="A44" s="1">
        <v>68</v>
      </c>
      <c r="B44" s="1" t="s">
        <v>7</v>
      </c>
      <c r="C44" s="8"/>
      <c r="D44" s="8" t="s">
        <v>70</v>
      </c>
      <c r="E44" s="8"/>
      <c r="F44" s="8"/>
    </row>
    <row r="45" spans="1:6" x14ac:dyDescent="0.25">
      <c r="A45" s="1">
        <v>79</v>
      </c>
      <c r="B45" s="1" t="s">
        <v>7</v>
      </c>
      <c r="C45" s="1"/>
      <c r="D45" s="1"/>
      <c r="E45" s="1" t="s">
        <v>14</v>
      </c>
      <c r="F45" s="1"/>
    </row>
    <row r="46" spans="1:6" x14ac:dyDescent="0.25">
      <c r="A46" s="1">
        <v>80</v>
      </c>
      <c r="B46" s="1" t="s">
        <v>7</v>
      </c>
      <c r="C46" s="8" t="s">
        <v>14</v>
      </c>
      <c r="D46" s="1"/>
      <c r="E46" s="1"/>
      <c r="F46" s="1"/>
    </row>
    <row r="47" spans="1:6" x14ac:dyDescent="0.25">
      <c r="A47" s="1">
        <v>81</v>
      </c>
      <c r="B47" s="1" t="s">
        <v>7</v>
      </c>
      <c r="C47" s="1"/>
      <c r="D47" s="1" t="s">
        <v>14</v>
      </c>
      <c r="E47" s="1"/>
      <c r="F47" s="1"/>
    </row>
    <row r="48" spans="1:6" x14ac:dyDescent="0.25">
      <c r="A48" s="1">
        <v>2</v>
      </c>
      <c r="B48" s="1" t="s">
        <v>9</v>
      </c>
      <c r="C48" s="1" t="s">
        <v>14</v>
      </c>
      <c r="D48" s="1"/>
      <c r="E48" s="1"/>
      <c r="F48" s="1"/>
    </row>
    <row r="49" spans="1:6" x14ac:dyDescent="0.25">
      <c r="A49" s="1">
        <v>5</v>
      </c>
      <c r="B49" s="1" t="s">
        <v>9</v>
      </c>
      <c r="C49" s="1" t="s">
        <v>14</v>
      </c>
      <c r="D49" s="1"/>
      <c r="E49" s="1"/>
      <c r="F49" s="1"/>
    </row>
    <row r="50" spans="1:6" x14ac:dyDescent="0.25">
      <c r="A50" s="1">
        <v>6</v>
      </c>
      <c r="B50" s="1" t="s">
        <v>9</v>
      </c>
      <c r="C50" s="1"/>
      <c r="D50" s="1" t="s">
        <v>14</v>
      </c>
      <c r="E50" s="1"/>
      <c r="F50" s="1"/>
    </row>
    <row r="51" spans="1:6" x14ac:dyDescent="0.25">
      <c r="A51" s="1">
        <v>10</v>
      </c>
      <c r="B51" s="1" t="s">
        <v>9</v>
      </c>
      <c r="C51" s="1" t="s">
        <v>14</v>
      </c>
      <c r="D51" s="1"/>
      <c r="E51" s="1"/>
      <c r="F51" s="1"/>
    </row>
    <row r="52" spans="1:6" x14ac:dyDescent="0.25">
      <c r="A52" s="1">
        <v>12</v>
      </c>
      <c r="B52" s="1" t="s">
        <v>9</v>
      </c>
      <c r="C52" s="1" t="s">
        <v>14</v>
      </c>
      <c r="D52" s="1"/>
      <c r="E52" s="1"/>
      <c r="F52" s="1"/>
    </row>
    <row r="53" spans="1:6" x14ac:dyDescent="0.25">
      <c r="A53" s="1">
        <v>13</v>
      </c>
      <c r="B53" s="1" t="s">
        <v>9</v>
      </c>
      <c r="C53" s="1"/>
      <c r="D53" s="1" t="s">
        <v>14</v>
      </c>
      <c r="E53" s="1"/>
      <c r="F53" s="1"/>
    </row>
    <row r="54" spans="1:6" x14ac:dyDescent="0.25">
      <c r="A54" s="1">
        <v>15</v>
      </c>
      <c r="B54" s="1" t="s">
        <v>9</v>
      </c>
      <c r="C54" s="1" t="s">
        <v>14</v>
      </c>
      <c r="D54" s="1"/>
      <c r="E54" s="1"/>
      <c r="F54" s="1"/>
    </row>
    <row r="55" spans="1:6" x14ac:dyDescent="0.25">
      <c r="A55" s="1">
        <v>16</v>
      </c>
      <c r="B55" s="1" t="s">
        <v>9</v>
      </c>
      <c r="C55" s="1" t="s">
        <v>14</v>
      </c>
      <c r="D55" s="1"/>
      <c r="E55" s="1"/>
      <c r="F55" s="1"/>
    </row>
    <row r="56" spans="1:6" x14ac:dyDescent="0.25">
      <c r="A56" s="1">
        <v>19</v>
      </c>
      <c r="B56" s="1" t="s">
        <v>9</v>
      </c>
      <c r="C56" s="1" t="s">
        <v>14</v>
      </c>
      <c r="D56" s="1"/>
      <c r="E56" s="1"/>
      <c r="F56" s="1"/>
    </row>
    <row r="57" spans="1:6" x14ac:dyDescent="0.25">
      <c r="A57" s="1">
        <v>21</v>
      </c>
      <c r="B57" s="1" t="s">
        <v>9</v>
      </c>
      <c r="C57" s="1" t="s">
        <v>14</v>
      </c>
      <c r="D57" s="1"/>
      <c r="E57" s="1"/>
      <c r="F57" s="1"/>
    </row>
    <row r="58" spans="1:6" x14ac:dyDescent="0.25">
      <c r="A58" s="1">
        <v>22</v>
      </c>
      <c r="B58" s="1" t="s">
        <v>9</v>
      </c>
      <c r="C58" s="1" t="s">
        <v>14</v>
      </c>
      <c r="D58" s="1"/>
      <c r="E58" s="1"/>
      <c r="F58" s="1"/>
    </row>
    <row r="59" spans="1:6" x14ac:dyDescent="0.25">
      <c r="A59" s="1">
        <v>24</v>
      </c>
      <c r="B59" s="1" t="s">
        <v>9</v>
      </c>
      <c r="C59" s="1" t="s">
        <v>14</v>
      </c>
      <c r="D59" s="1"/>
      <c r="E59" s="1"/>
      <c r="F59" s="1"/>
    </row>
    <row r="60" spans="1:6" x14ac:dyDescent="0.25">
      <c r="A60" s="1">
        <v>31</v>
      </c>
      <c r="B60" s="1" t="s">
        <v>9</v>
      </c>
      <c r="C60" s="1"/>
      <c r="D60" s="1"/>
      <c r="E60" s="1" t="s">
        <v>14</v>
      </c>
      <c r="F60" s="1"/>
    </row>
    <row r="61" spans="1:6" x14ac:dyDescent="0.25">
      <c r="A61" s="1">
        <v>37</v>
      </c>
      <c r="B61" s="1" t="s">
        <v>9</v>
      </c>
      <c r="C61" s="1" t="s">
        <v>14</v>
      </c>
      <c r="D61" s="1"/>
      <c r="E61" s="1"/>
      <c r="F61" s="1"/>
    </row>
    <row r="62" spans="1:6" x14ac:dyDescent="0.25">
      <c r="A62" s="1">
        <v>38</v>
      </c>
      <c r="B62" s="1" t="s">
        <v>9</v>
      </c>
      <c r="C62" s="1" t="s">
        <v>14</v>
      </c>
      <c r="D62" s="1"/>
      <c r="E62" s="1"/>
      <c r="F62" s="1"/>
    </row>
    <row r="63" spans="1:6" x14ac:dyDescent="0.25">
      <c r="A63" s="1">
        <v>39</v>
      </c>
      <c r="B63" s="1" t="s">
        <v>9</v>
      </c>
      <c r="C63" s="1" t="s">
        <v>14</v>
      </c>
      <c r="D63" s="1"/>
      <c r="E63" s="1"/>
      <c r="F63" s="1"/>
    </row>
    <row r="64" spans="1:6" x14ac:dyDescent="0.25">
      <c r="A64" s="1">
        <v>40</v>
      </c>
      <c r="B64" s="1" t="s">
        <v>9</v>
      </c>
      <c r="C64" s="1" t="s">
        <v>14</v>
      </c>
      <c r="D64" s="1"/>
      <c r="E64" s="1"/>
      <c r="F64" s="1"/>
    </row>
    <row r="65" spans="1:6" x14ac:dyDescent="0.25">
      <c r="A65" s="1">
        <v>42</v>
      </c>
      <c r="B65" s="1" t="s">
        <v>9</v>
      </c>
      <c r="C65" s="1" t="s">
        <v>14</v>
      </c>
      <c r="D65" s="1"/>
      <c r="E65" s="1"/>
      <c r="F65" s="1"/>
    </row>
    <row r="66" spans="1:6" x14ac:dyDescent="0.25">
      <c r="A66" s="1">
        <v>43</v>
      </c>
      <c r="B66" s="1" t="s">
        <v>9</v>
      </c>
      <c r="C66" s="1" t="s">
        <v>14</v>
      </c>
      <c r="D66" s="1"/>
      <c r="E66" s="1"/>
      <c r="F66" s="1"/>
    </row>
    <row r="67" spans="1:6" x14ac:dyDescent="0.25">
      <c r="A67" s="1">
        <v>44</v>
      </c>
      <c r="B67" s="1" t="s">
        <v>9</v>
      </c>
      <c r="C67" s="1"/>
      <c r="D67" s="1"/>
      <c r="E67" s="1"/>
      <c r="F67" s="1" t="s">
        <v>14</v>
      </c>
    </row>
    <row r="68" spans="1:6" x14ac:dyDescent="0.25">
      <c r="A68" s="1">
        <v>46</v>
      </c>
      <c r="B68" s="1" t="s">
        <v>9</v>
      </c>
      <c r="C68" s="1" t="s">
        <v>14</v>
      </c>
      <c r="D68" s="1"/>
      <c r="E68" s="1"/>
      <c r="F68" s="1"/>
    </row>
    <row r="69" spans="1:6" x14ac:dyDescent="0.25">
      <c r="A69" s="1">
        <v>47</v>
      </c>
      <c r="B69" s="1" t="s">
        <v>9</v>
      </c>
      <c r="C69" s="1"/>
      <c r="D69" s="1" t="s">
        <v>14</v>
      </c>
      <c r="E69" s="1"/>
      <c r="F69" s="1"/>
    </row>
    <row r="70" spans="1:6" x14ac:dyDescent="0.25">
      <c r="A70" s="1">
        <v>48</v>
      </c>
      <c r="B70" s="1" t="s">
        <v>9</v>
      </c>
      <c r="C70" s="1" t="s">
        <v>14</v>
      </c>
      <c r="D70" s="1"/>
      <c r="E70" s="1"/>
      <c r="F70" s="1"/>
    </row>
    <row r="71" spans="1:6" x14ac:dyDescent="0.25">
      <c r="A71" s="1">
        <v>50</v>
      </c>
      <c r="B71" s="1" t="s">
        <v>9</v>
      </c>
      <c r="C71" s="1"/>
      <c r="D71" s="1"/>
      <c r="E71" s="1"/>
      <c r="F71" s="1" t="s">
        <v>14</v>
      </c>
    </row>
    <row r="72" spans="1:6" x14ac:dyDescent="0.25">
      <c r="A72" s="1">
        <v>51</v>
      </c>
      <c r="B72" s="1" t="s">
        <v>9</v>
      </c>
      <c r="C72" s="1" t="s">
        <v>14</v>
      </c>
      <c r="D72" s="1"/>
      <c r="E72" s="1"/>
      <c r="F72" s="1"/>
    </row>
    <row r="73" spans="1:6" x14ac:dyDescent="0.25">
      <c r="A73" s="1">
        <v>52</v>
      </c>
      <c r="B73" s="1" t="s">
        <v>9</v>
      </c>
      <c r="C73" s="1" t="s">
        <v>14</v>
      </c>
      <c r="D73" s="1"/>
      <c r="E73" s="1"/>
      <c r="F73" s="1"/>
    </row>
    <row r="74" spans="1:6" x14ac:dyDescent="0.25">
      <c r="A74" s="1">
        <v>53</v>
      </c>
      <c r="B74" s="1" t="s">
        <v>9</v>
      </c>
      <c r="C74" s="1"/>
      <c r="D74" s="1" t="s">
        <v>14</v>
      </c>
      <c r="E74" s="1"/>
      <c r="F74" s="1"/>
    </row>
    <row r="75" spans="1:6" x14ac:dyDescent="0.25">
      <c r="A75" s="1">
        <v>59</v>
      </c>
      <c r="B75" s="1" t="s">
        <v>9</v>
      </c>
      <c r="C75" s="8"/>
      <c r="D75" s="8" t="s">
        <v>70</v>
      </c>
      <c r="E75" s="8"/>
      <c r="F75" s="8"/>
    </row>
    <row r="76" spans="1:6" x14ac:dyDescent="0.25">
      <c r="A76" s="1">
        <v>61</v>
      </c>
      <c r="B76" s="1" t="s">
        <v>9</v>
      </c>
      <c r="C76" s="8" t="s">
        <v>70</v>
      </c>
      <c r="D76" s="8"/>
      <c r="E76" s="8"/>
      <c r="F76" s="8"/>
    </row>
    <row r="77" spans="1:6" x14ac:dyDescent="0.25">
      <c r="A77" s="1">
        <v>64</v>
      </c>
      <c r="B77" s="1" t="s">
        <v>9</v>
      </c>
      <c r="C77" s="8" t="s">
        <v>70</v>
      </c>
      <c r="D77" s="8"/>
      <c r="E77" s="8"/>
      <c r="F77" s="8"/>
    </row>
    <row r="78" spans="1:6" x14ac:dyDescent="0.25">
      <c r="A78" s="1">
        <v>65</v>
      </c>
      <c r="B78" s="1" t="s">
        <v>9</v>
      </c>
      <c r="C78" s="8" t="s">
        <v>70</v>
      </c>
      <c r="D78" s="8"/>
      <c r="E78" s="8"/>
      <c r="F78" s="8"/>
    </row>
    <row r="79" spans="1:6" x14ac:dyDescent="0.25">
      <c r="A79" s="1">
        <v>82</v>
      </c>
      <c r="B79" s="1" t="s">
        <v>9</v>
      </c>
      <c r="C79" s="8" t="s">
        <v>14</v>
      </c>
      <c r="D79" s="1"/>
      <c r="E79" s="1"/>
      <c r="F79" s="1"/>
    </row>
    <row r="80" spans="1:6" x14ac:dyDescent="0.25">
      <c r="A80" s="1">
        <v>83</v>
      </c>
      <c r="B80" s="1" t="s">
        <v>9</v>
      </c>
      <c r="C80" s="1" t="s">
        <v>14</v>
      </c>
      <c r="D80" s="1"/>
      <c r="E80" s="1"/>
      <c r="F80" s="1"/>
    </row>
    <row r="81" spans="1:6" x14ac:dyDescent="0.25">
      <c r="A81" s="1">
        <v>84</v>
      </c>
      <c r="B81" s="1" t="s">
        <v>9</v>
      </c>
      <c r="C81" s="8" t="s">
        <v>14</v>
      </c>
      <c r="D81" s="1"/>
      <c r="E81" s="1"/>
      <c r="F81" s="1"/>
    </row>
    <row r="82" spans="1:6" x14ac:dyDescent="0.25">
      <c r="A82" s="1">
        <v>85</v>
      </c>
      <c r="B82" s="1" t="s">
        <v>9</v>
      </c>
      <c r="C82" s="1" t="s">
        <v>14</v>
      </c>
      <c r="D82" s="1"/>
      <c r="E82" s="1"/>
      <c r="F82" s="1"/>
    </row>
    <row r="83" spans="1:6" x14ac:dyDescent="0.25">
      <c r="A83" s="1">
        <v>86</v>
      </c>
      <c r="B83" s="1" t="s">
        <v>9</v>
      </c>
      <c r="C83" s="8" t="s">
        <v>14</v>
      </c>
      <c r="D83" s="1"/>
      <c r="E83" s="1"/>
      <c r="F83" s="1"/>
    </row>
    <row r="84" spans="1:6" x14ac:dyDescent="0.25">
      <c r="A84" s="1">
        <v>87</v>
      </c>
      <c r="B84" s="1" t="s">
        <v>9</v>
      </c>
      <c r="C84" s="1"/>
      <c r="D84" s="1" t="s">
        <v>14</v>
      </c>
      <c r="E84" s="1"/>
      <c r="F84" s="1"/>
    </row>
    <row r="85" spans="1:6" x14ac:dyDescent="0.25">
      <c r="A85" s="1">
        <v>88</v>
      </c>
      <c r="B85" s="1" t="s">
        <v>9</v>
      </c>
      <c r="C85" s="8" t="s">
        <v>14</v>
      </c>
      <c r="D85" s="1"/>
      <c r="E85" s="1"/>
      <c r="F85" s="1"/>
    </row>
    <row r="86" spans="1:6" x14ac:dyDescent="0.25">
      <c r="A86" s="1">
        <v>45</v>
      </c>
      <c r="B86" s="1" t="s">
        <v>69</v>
      </c>
      <c r="C86" s="1" t="s">
        <v>14</v>
      </c>
      <c r="D86" s="1"/>
      <c r="E86" s="1"/>
      <c r="F86" s="1"/>
    </row>
    <row r="87" spans="1:6" x14ac:dyDescent="0.25">
      <c r="A87" s="1">
        <v>69</v>
      </c>
      <c r="B87" s="1"/>
      <c r="C87" s="8" t="s">
        <v>14</v>
      </c>
      <c r="D87" s="8"/>
      <c r="E87" s="8"/>
      <c r="F87" s="8"/>
    </row>
    <row r="88" spans="1:6" x14ac:dyDescent="0.25">
      <c r="A88" s="1">
        <v>70</v>
      </c>
      <c r="B88" s="1"/>
      <c r="C88" s="8" t="s">
        <v>14</v>
      </c>
      <c r="D88" s="8"/>
      <c r="E88" s="8"/>
      <c r="F88" s="8"/>
    </row>
    <row r="89" spans="1:6" x14ac:dyDescent="0.25">
      <c r="A89" s="1">
        <v>71</v>
      </c>
      <c r="B89" s="1"/>
      <c r="C89" s="8" t="s">
        <v>14</v>
      </c>
      <c r="D89" s="8"/>
      <c r="E89" s="8"/>
      <c r="F89" s="8"/>
    </row>
    <row r="90" spans="1:6" x14ac:dyDescent="0.25">
      <c r="A90" s="1">
        <v>72</v>
      </c>
      <c r="B90" s="1"/>
      <c r="C90" s="8" t="s">
        <v>14</v>
      </c>
      <c r="D90" s="8"/>
      <c r="E90" s="8"/>
      <c r="F90" s="8"/>
    </row>
    <row r="91" spans="1:6" x14ac:dyDescent="0.25">
      <c r="A91" s="1">
        <v>73</v>
      </c>
      <c r="B91" s="1"/>
      <c r="C91" s="8"/>
      <c r="D91" s="8" t="s">
        <v>14</v>
      </c>
      <c r="E91" s="8"/>
      <c r="F91" s="8"/>
    </row>
    <row r="92" spans="1:6" x14ac:dyDescent="0.25">
      <c r="A92" s="1">
        <v>74</v>
      </c>
      <c r="B92" s="1"/>
      <c r="C92" s="8"/>
      <c r="D92" s="8"/>
      <c r="E92" s="8" t="s">
        <v>14</v>
      </c>
      <c r="F92" s="8"/>
    </row>
    <row r="93" spans="1:6" x14ac:dyDescent="0.25">
      <c r="A93" s="1">
        <v>75</v>
      </c>
      <c r="B93" s="1"/>
      <c r="C93" s="8" t="s">
        <v>14</v>
      </c>
      <c r="D93" s="8"/>
      <c r="E93" s="8"/>
      <c r="F93" s="8"/>
    </row>
    <row r="94" spans="1:6" x14ac:dyDescent="0.25">
      <c r="A94" s="1">
        <v>76</v>
      </c>
      <c r="B94" s="1"/>
      <c r="C94" s="8"/>
      <c r="D94" s="8" t="s">
        <v>14</v>
      </c>
      <c r="E94" s="8"/>
      <c r="F94" s="8"/>
    </row>
    <row r="95" spans="1:6" x14ac:dyDescent="0.25">
      <c r="A95" s="1">
        <v>77</v>
      </c>
      <c r="B95" s="1"/>
      <c r="C95" s="8" t="s">
        <v>14</v>
      </c>
      <c r="D95" s="8"/>
      <c r="E95" s="8"/>
      <c r="F95" s="8"/>
    </row>
    <row r="96" spans="1:6" x14ac:dyDescent="0.25">
      <c r="A96" s="1">
        <v>78</v>
      </c>
      <c r="B96" s="1"/>
      <c r="C96" s="8" t="s">
        <v>14</v>
      </c>
      <c r="D96" s="8"/>
      <c r="E96" s="8"/>
      <c r="F96" s="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2014-04-21T17:44:54Z</dcterms:created>
  <dcterms:modified xsi:type="dcterms:W3CDTF">2014-04-25T18:29:04Z</dcterms:modified>
</cp:coreProperties>
</file>