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75" windowWidth="18195" windowHeight="7875" activeTab="1"/>
  </bookViews>
  <sheets>
    <sheet name="Calculations" sheetId="1" r:id="rId1"/>
    <sheet name="Report Presentation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9" i="2" l="1"/>
  <c r="H19" i="2"/>
  <c r="H17" i="2"/>
  <c r="H15" i="2"/>
  <c r="H13" i="2"/>
  <c r="H11" i="2"/>
  <c r="S40" i="1"/>
  <c r="S38" i="1"/>
  <c r="S36" i="1"/>
  <c r="S34" i="1"/>
  <c r="S32" i="1"/>
  <c r="S30" i="1"/>
  <c r="G19" i="2"/>
  <c r="G17" i="2"/>
  <c r="G15" i="2"/>
  <c r="G13" i="2"/>
  <c r="G11" i="2"/>
  <c r="G9" i="2"/>
</calcChain>
</file>

<file path=xl/sharedStrings.xml><?xml version="1.0" encoding="utf-8"?>
<sst xmlns="http://schemas.openxmlformats.org/spreadsheetml/2006/main" count="30" uniqueCount="17">
  <si>
    <t>Month/Year</t>
  </si>
  <si>
    <t># Month</t>
  </si>
  <si>
    <t>Price Per Share</t>
  </si>
  <si>
    <t>Quadratic Model</t>
  </si>
  <si>
    <t>Logarithmic Model</t>
  </si>
  <si>
    <t>Exponential Model</t>
  </si>
  <si>
    <t>Linear Model</t>
  </si>
  <si>
    <t>Degree 3 Polynomial Model</t>
  </si>
  <si>
    <t>Power</t>
  </si>
  <si>
    <t>MATHEMATICAL MODEL</t>
  </si>
  <si>
    <t>Equation</t>
  </si>
  <si>
    <t xml:space="preserve">Three-Month Price Forecast </t>
  </si>
  <si>
    <r>
      <t>Coefficient of Determination (R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</si>
  <si>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Forecast As Of June 30, 2013</t>
  </si>
  <si>
    <t xml:space="preserve"> </t>
  </si>
  <si>
    <r>
      <t>This model predicts that the price of __________________(</t>
    </r>
    <r>
      <rPr>
        <b/>
        <sz val="10"/>
        <color rgb="FFFF0000"/>
        <rFont val="Calibri"/>
        <family val="2"/>
        <scheme val="minor"/>
      </rPr>
      <t>name of stock</t>
    </r>
    <r>
      <rPr>
        <b/>
        <sz val="10"/>
        <color theme="1"/>
        <rFont val="Calibri"/>
        <family val="2"/>
        <scheme val="minor"/>
      </rPr>
      <t>) will be $ ___________ in three months; and will be $_______ on June 30, 2013.</t>
    </r>
  </si>
  <si>
    <r>
      <t>Based on the coefficient of determinations (R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), the mathematical model that best fits the data is  _____________________ (</t>
    </r>
    <r>
      <rPr>
        <b/>
        <sz val="10"/>
        <color rgb="FFFF0000"/>
        <rFont val="Calibri"/>
        <family val="2"/>
        <scheme val="minor"/>
      </rPr>
      <t>name model</t>
    </r>
    <r>
      <rPr>
        <b/>
        <sz val="10"/>
        <color theme="1"/>
        <rFont val="Calibri"/>
        <family val="2"/>
        <scheme val="minor"/>
      </rPr>
      <t xml:space="preserve">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</si>
</sst>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-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Verdana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3360678752365257"/>
                  <c:y val="-0.3101773444572530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Calculations!$G$4:$G$27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Calculations!$H$4:$H$27</c:f>
              <c:numCache>
                <c:formatCode>"$"#,##0.00</c:formatCode>
                <c:ptCount val="24"/>
                <c:pt idx="0">
                  <c:v>51.5</c:v>
                </c:pt>
                <c:pt idx="1">
                  <c:v>56.43</c:v>
                </c:pt>
                <c:pt idx="2">
                  <c:v>57.58</c:v>
                </c:pt>
                <c:pt idx="3">
                  <c:v>58.86</c:v>
                </c:pt>
                <c:pt idx="4">
                  <c:v>52.78</c:v>
                </c:pt>
                <c:pt idx="5">
                  <c:v>56.19</c:v>
                </c:pt>
                <c:pt idx="6">
                  <c:v>47.79</c:v>
                </c:pt>
                <c:pt idx="7">
                  <c:v>46.68</c:v>
                </c:pt>
                <c:pt idx="8">
                  <c:v>46.06</c:v>
                </c:pt>
                <c:pt idx="9">
                  <c:v>37.72</c:v>
                </c:pt>
                <c:pt idx="10">
                  <c:v>34.950000000000003</c:v>
                </c:pt>
                <c:pt idx="11">
                  <c:v>45.09</c:v>
                </c:pt>
                <c:pt idx="12">
                  <c:v>43.44</c:v>
                </c:pt>
                <c:pt idx="13">
                  <c:v>43.26</c:v>
                </c:pt>
                <c:pt idx="14">
                  <c:v>48.23</c:v>
                </c:pt>
                <c:pt idx="15">
                  <c:v>46.89</c:v>
                </c:pt>
                <c:pt idx="16">
                  <c:v>45.99</c:v>
                </c:pt>
                <c:pt idx="17">
                  <c:v>45.04</c:v>
                </c:pt>
                <c:pt idx="18">
                  <c:v>40.08</c:v>
                </c:pt>
                <c:pt idx="19">
                  <c:v>42.59</c:v>
                </c:pt>
                <c:pt idx="20">
                  <c:v>43.84</c:v>
                </c:pt>
                <c:pt idx="21">
                  <c:v>46.18</c:v>
                </c:pt>
                <c:pt idx="22">
                  <c:v>47.88</c:v>
                </c:pt>
                <c:pt idx="23">
                  <c:v>49.78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40192"/>
        <c:axId val="112050176"/>
      </c:scatterChart>
      <c:valAx>
        <c:axId val="112040192"/>
        <c:scaling>
          <c:orientation val="minMax"/>
          <c:max val="28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12050176"/>
        <c:crosses val="autoZero"/>
        <c:crossBetween val="midCat"/>
      </c:valAx>
      <c:valAx>
        <c:axId val="112050176"/>
        <c:scaling>
          <c:orientation val="minMax"/>
          <c:max val="65"/>
          <c:min val="3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12040192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7</xdr:row>
      <xdr:rowOff>138112</xdr:rowOff>
    </xdr:from>
    <xdr:to>
      <xdr:col>15</xdr:col>
      <xdr:colOff>552450</xdr:colOff>
      <xdr:row>23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0</xdr:colOff>
      <xdr:row>28</xdr:row>
      <xdr:rowOff>176212</xdr:rowOff>
    </xdr:from>
    <xdr:ext cx="2105025" cy="321948"/>
    <xdr:sp macro="" textlink="">
      <xdr:nvSpPr>
        <xdr:cNvPr id="3" name="TextBox 2"/>
        <xdr:cNvSpPr txBox="1"/>
      </xdr:nvSpPr>
      <xdr:spPr>
        <a:xfrm>
          <a:off x="9772650" y="6729412"/>
          <a:ext cx="2105025" cy="321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̂=− .44 (𝑋</a:t>
          </a:r>
          <a:r>
            <a:rPr lang="en-US" sz="1400"/>
            <a:t>) + 52.76 </a:t>
          </a:r>
        </a:p>
      </xdr:txBody>
    </xdr:sp>
    <xdr:clientData/>
  </xdr:oneCellAnchor>
  <xdr:oneCellAnchor>
    <xdr:from>
      <xdr:col>13</xdr:col>
      <xdr:colOff>0</xdr:colOff>
      <xdr:row>31</xdr:row>
      <xdr:rowOff>0</xdr:rowOff>
    </xdr:from>
    <xdr:ext cx="1743075" cy="334515"/>
    <xdr:sp macro="" textlink="">
      <xdr:nvSpPr>
        <xdr:cNvPr id="4" name="TextBox 3"/>
        <xdr:cNvSpPr txBox="1"/>
      </xdr:nvSpPr>
      <xdr:spPr>
        <a:xfrm>
          <a:off x="9772650" y="7277100"/>
          <a:ext cx="1743075" cy="334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</a:t>
          </a:r>
          <a:r>
            <a:rPr lang="en-US" sz="1400"/>
            <a:t> 52.27</a:t>
          </a:r>
          <a:r>
            <a:rPr lang="en-US" sz="1400" i="0">
              <a:latin typeface="Cambria Math"/>
            </a:rPr>
            <a:t>(</a:t>
          </a:r>
          <a:r>
            <a:rPr 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𝑒^(−.01(𝑋))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 )</a:t>
          </a:r>
          <a:r>
            <a:rPr lang="en-US" sz="1400"/>
            <a:t> </a:t>
          </a:r>
        </a:p>
      </xdr:txBody>
    </xdr:sp>
    <xdr:clientData/>
  </xdr:oneCellAnchor>
  <xdr:oneCellAnchor>
    <xdr:from>
      <xdr:col>13</xdr:col>
      <xdr:colOff>0</xdr:colOff>
      <xdr:row>33</xdr:row>
      <xdr:rowOff>0</xdr:rowOff>
    </xdr:from>
    <xdr:ext cx="2105025" cy="321948"/>
    <xdr:sp macro="" textlink="">
      <xdr:nvSpPr>
        <xdr:cNvPr id="5" name="TextBox 4"/>
        <xdr:cNvSpPr txBox="1"/>
      </xdr:nvSpPr>
      <xdr:spPr>
        <a:xfrm>
          <a:off x="9772650" y="7810500"/>
          <a:ext cx="2105025" cy="321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̂=−4.42 𝑙𝑛(𝑋</a:t>
          </a:r>
          <a:r>
            <a:rPr lang="en-US" sz="1400"/>
            <a:t>) + 57.37 </a:t>
          </a:r>
        </a:p>
      </xdr:txBody>
    </xdr:sp>
    <xdr:clientData/>
  </xdr:oneCellAnchor>
  <xdr:oneCellAnchor>
    <xdr:from>
      <xdr:col>13</xdr:col>
      <xdr:colOff>0</xdr:colOff>
      <xdr:row>35</xdr:row>
      <xdr:rowOff>0</xdr:rowOff>
    </xdr:from>
    <xdr:ext cx="2486025" cy="334515"/>
    <xdr:sp macro="" textlink="">
      <xdr:nvSpPr>
        <xdr:cNvPr id="7" name="TextBox 6"/>
        <xdr:cNvSpPr txBox="1"/>
      </xdr:nvSpPr>
      <xdr:spPr>
        <a:xfrm>
          <a:off x="9772650" y="8343900"/>
          <a:ext cx="2486025" cy="334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 .08 𝑋^2</a:t>
          </a:r>
          <a:r>
            <a:rPr lang="en-US" sz="1400"/>
            <a:t> -</a:t>
          </a:r>
          <a:r>
            <a:rPr lang="en-US" sz="1400" baseline="0"/>
            <a:t> 2.32 X + 60.90</a:t>
          </a:r>
          <a:r>
            <a:rPr lang="en-US" sz="1400"/>
            <a:t> </a:t>
          </a:r>
        </a:p>
      </xdr:txBody>
    </xdr:sp>
    <xdr:clientData/>
  </xdr:oneCellAnchor>
  <xdr:oneCellAnchor>
    <xdr:from>
      <xdr:col>13</xdr:col>
      <xdr:colOff>0</xdr:colOff>
      <xdr:row>37</xdr:row>
      <xdr:rowOff>0</xdr:rowOff>
    </xdr:from>
    <xdr:ext cx="3228975" cy="321948"/>
    <xdr:sp macro="" textlink="">
      <xdr:nvSpPr>
        <xdr:cNvPr id="8" name="TextBox 7"/>
        <xdr:cNvSpPr txBox="1"/>
      </xdr:nvSpPr>
      <xdr:spPr>
        <a:xfrm>
          <a:off x="9772650" y="8877300"/>
          <a:ext cx="3228975" cy="321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 .002 𝑋^3</a:t>
          </a:r>
          <a:r>
            <a:rPr lang="en-US" sz="1400"/>
            <a:t> +</a:t>
          </a:r>
          <a:r>
            <a:rPr lang="en-US" sz="1400" baseline="0"/>
            <a:t> .01 </a:t>
          </a:r>
          <a:r>
            <a:rPr lang="en-US" sz="1400" b="0" i="0" baseline="0">
              <a:latin typeface="Cambria Math"/>
            </a:rPr>
            <a:t>𝑋^2</a:t>
          </a:r>
          <a:r>
            <a:rPr lang="en-US" sz="1400" baseline="0"/>
            <a:t> - 1.63 X + 59.33</a:t>
          </a:r>
          <a:r>
            <a:rPr lang="en-US" sz="1400"/>
            <a:t> </a:t>
          </a:r>
        </a:p>
      </xdr:txBody>
    </xdr:sp>
    <xdr:clientData/>
  </xdr:oneCellAnchor>
  <xdr:oneCellAnchor>
    <xdr:from>
      <xdr:col>13</xdr:col>
      <xdr:colOff>0</xdr:colOff>
      <xdr:row>39</xdr:row>
      <xdr:rowOff>0</xdr:rowOff>
    </xdr:from>
    <xdr:ext cx="1743075" cy="334515"/>
    <xdr:sp macro="" textlink="">
      <xdr:nvSpPr>
        <xdr:cNvPr id="9" name="TextBox 8"/>
        <xdr:cNvSpPr txBox="1"/>
      </xdr:nvSpPr>
      <xdr:spPr>
        <a:xfrm>
          <a:off x="9772650" y="9410700"/>
          <a:ext cx="1743075" cy="334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0" i="0">
              <a:latin typeface="Cambria Math"/>
            </a:rPr>
            <a:t>𝑌 ̂=</a:t>
          </a:r>
          <a:r>
            <a:rPr lang="en-US" sz="1400"/>
            <a:t> 57.49</a:t>
          </a:r>
          <a:r>
            <a:rPr lang="en-US" sz="1400" baseline="0"/>
            <a:t> </a:t>
          </a:r>
          <a:r>
            <a:rPr lang="en-US" sz="1400" i="0">
              <a:latin typeface="Cambria Math"/>
            </a:rPr>
            <a:t>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𝑋</a:t>
          </a:r>
          <a:r>
            <a:rPr 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^(−.0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9</a:t>
          </a:r>
          <a:r>
            <a:rPr 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 )</a:t>
          </a:r>
          <a:r>
            <a:rPr lang="en-US" sz="14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176212</xdr:rowOff>
    </xdr:from>
    <xdr:ext cx="210502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019425" y="1881187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 b="0" i="0">
                  <a:latin typeface="Cambria Math"/>
                </a:rPr>
                <a:t>=− .44 (𝑋</a:t>
              </a:r>
              <a:r>
                <a:rPr lang="en-US" sz="1400"/>
                <a:t>) + 52.76 </a:t>
              </a:r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019425" y="1881187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 .44 (𝑋</a:t>
              </a:r>
              <a:r>
                <a:rPr lang="en-US" sz="1400"/>
                <a:t>) + 52.76 </a:t>
              </a:r>
            </a:p>
          </xdr:txBody>
        </xdr:sp>
      </mc:Fallback>
    </mc:AlternateContent>
    <xdr:clientData/>
  </xdr:oneCellAnchor>
  <xdr:oneCellAnchor>
    <xdr:from>
      <xdr:col>1</xdr:col>
      <xdr:colOff>0</xdr:colOff>
      <xdr:row>12</xdr:row>
      <xdr:rowOff>0</xdr:rowOff>
    </xdr:from>
    <xdr:ext cx="210502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3019425" y="2962275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 b="0" i="0">
                  <a:latin typeface="Cambria Math"/>
                </a:rPr>
                <a:t>=−4.42 𝑙𝑛(𝑋</a:t>
              </a:r>
              <a:r>
                <a:rPr lang="en-US" sz="1400"/>
                <a:t>) + 57.37 </a:t>
              </a: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3019425" y="2962275"/>
              <a:ext cx="210502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̂=−4.42 𝑙𝑛(𝑋</a:t>
              </a:r>
              <a:r>
                <a:rPr lang="en-US" sz="1400"/>
                <a:t>) + 57.37 </a:t>
              </a:r>
            </a:p>
          </xdr:txBody>
        </xdr:sp>
      </mc:Fallback>
    </mc:AlternateContent>
    <xdr:clientData/>
  </xdr:oneCellAnchor>
  <xdr:oneCellAnchor>
    <xdr:from>
      <xdr:col>1</xdr:col>
      <xdr:colOff>0</xdr:colOff>
      <xdr:row>14</xdr:row>
      <xdr:rowOff>0</xdr:rowOff>
    </xdr:from>
    <xdr:ext cx="2486025" cy="334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019425" y="3495675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 b="0" i="0">
                  <a:latin typeface="Cambria Math"/>
                </a:rPr>
                <a:t>= .08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/>
                <a:t>-</a:t>
              </a:r>
              <a:r>
                <a:rPr lang="en-US" sz="1400" baseline="0"/>
                <a:t> 2.32(X) + 60.90</a:t>
              </a:r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019425" y="3495675"/>
              <a:ext cx="248602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̂= .08 𝑋^2</a:t>
              </a:r>
              <a:r>
                <a:rPr lang="en-US" sz="1400"/>
                <a:t>-</a:t>
              </a:r>
              <a:r>
                <a:rPr lang="en-US" sz="1400" baseline="0"/>
                <a:t> 2.32(X) + 60.90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0</xdr:colOff>
      <xdr:row>16</xdr:row>
      <xdr:rowOff>0</xdr:rowOff>
    </xdr:from>
    <xdr:ext cx="3228975" cy="3345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3019425" y="4029075"/>
              <a:ext cx="32289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 </a:t>
              </a: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b="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 b="0" i="0">
                  <a:latin typeface="Cambria Math"/>
                </a:rPr>
                <a:t>= .002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>
                          <a:latin typeface="Cambria Math"/>
                        </a:rPr>
                        <m:t>3</m:t>
                      </m:r>
                    </m:sup>
                  </m:sSup>
                </m:oMath>
              </a14:m>
              <a:r>
                <a:rPr lang="en-US" sz="1400"/>
                <a:t>+</a:t>
              </a:r>
              <a:r>
                <a:rPr lang="en-US" sz="1400" baseline="0"/>
                <a:t> .01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 baseline="0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 baseline="0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 baseline="0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r>
                <a:rPr lang="en-US" sz="1400" baseline="0"/>
                <a:t> - 1.63(X) + 59.33</a:t>
              </a:r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3019425" y="4029075"/>
              <a:ext cx="3228975" cy="334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 𝑌 ̂= .002 𝑋^3</a:t>
              </a:r>
              <a:r>
                <a:rPr lang="en-US" sz="1400"/>
                <a:t>+</a:t>
              </a:r>
              <a:r>
                <a:rPr lang="en-US" sz="1400" baseline="0"/>
                <a:t> .01 </a:t>
              </a:r>
              <a:r>
                <a:rPr lang="en-US" sz="1400" b="0" i="0" baseline="0">
                  <a:latin typeface="Cambria Math"/>
                </a:rPr>
                <a:t>𝑋^2</a:t>
              </a:r>
              <a:r>
                <a:rPr lang="en-US" sz="1400" baseline="0"/>
                <a:t> - 1.63(X) + 59.33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76200</xdr:colOff>
      <xdr:row>17</xdr:row>
      <xdr:rowOff>257175</xdr:rowOff>
    </xdr:from>
    <xdr:ext cx="1743075" cy="3219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3095625" y="4552950"/>
              <a:ext cx="17430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/>
                <a:t> = 57.49</a:t>
              </a:r>
              <a:r>
                <a:rPr lang="en-US" sz="1400" baseline="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400" i="1" baseline="0">
                          <a:latin typeface="Cambria Math"/>
                        </a:rPr>
                      </m:ctrlPr>
                    </m:sSupPr>
                    <m:e>
                      <m:r>
                        <a:rPr lang="en-US" sz="1400" b="0" i="1" baseline="0">
                          <a:latin typeface="Cambria Math"/>
                        </a:rPr>
                        <m:t>𝑋</m:t>
                      </m:r>
                    </m:e>
                    <m:sup>
                      <m:r>
                        <a:rPr lang="en-US" sz="1400" b="0" i="1" baseline="0">
                          <a:latin typeface="Cambria Math"/>
                        </a:rPr>
                        <m:t>−.</m:t>
                      </m:r>
                      <m:r>
                        <a:rPr lang="en-US" sz="1400" b="0" i="1" baseline="0">
                          <a:latin typeface="Cambria Math"/>
                        </a:rPr>
                        <m:t>09</m:t>
                      </m:r>
                    </m:sup>
                  </m:sSup>
                </m:oMath>
              </a14:m>
              <a:endParaRPr lang="en-US" sz="14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3095625" y="4552950"/>
              <a:ext cx="1743075" cy="32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</a:t>
              </a:r>
              <a:r>
                <a:rPr lang="en-US" sz="1400"/>
                <a:t> = 57.49</a:t>
              </a:r>
              <a:r>
                <a:rPr lang="en-US" sz="1400" baseline="0"/>
                <a:t> </a:t>
              </a:r>
              <a:r>
                <a:rPr lang="en-US" sz="1400" b="0" i="0" baseline="0">
                  <a:latin typeface="Cambria Math"/>
                </a:rPr>
                <a:t>𝑋^(−.09)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2186990</xdr:colOff>
      <xdr:row>2</xdr:row>
      <xdr:rowOff>45536</xdr:rowOff>
    </xdr:from>
    <xdr:ext cx="4522392" cy="374141"/>
    <xdr:sp macro="" textlink="">
      <xdr:nvSpPr>
        <xdr:cNvPr id="14" name="Rectangle 13"/>
        <xdr:cNvSpPr/>
      </xdr:nvSpPr>
      <xdr:spPr>
        <a:xfrm>
          <a:off x="2782303" y="426536"/>
          <a:ext cx="4522392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Mathematical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 Models Forecast Future Prices:</a:t>
          </a:r>
          <a:endParaRPr lang="en-US" sz="18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33336</xdr:colOff>
      <xdr:row>9</xdr:row>
      <xdr:rowOff>233362</xdr:rowOff>
    </xdr:from>
    <xdr:ext cx="1719263" cy="3354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052761" y="2395537"/>
              <a:ext cx="1719263" cy="3354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400" i="1">
                          <a:latin typeface="Cambria Math"/>
                        </a:rPr>
                      </m:ctrlPr>
                    </m:accPr>
                    <m:e>
                      <m:r>
                        <a:rPr lang="en-US" sz="1400" b="0" i="1">
                          <a:latin typeface="Cambria Math"/>
                        </a:rPr>
                        <m:t>𝑌</m:t>
                      </m:r>
                    </m:e>
                  </m:acc>
                </m:oMath>
              </a14:m>
              <a:r>
                <a:rPr lang="en-US" sz="1400"/>
                <a:t> = 52.27</a:t>
              </a:r>
              <a14:m>
                <m:oMath xmlns:m="http://schemas.openxmlformats.org/officeDocument/2006/math">
                  <m:d>
                    <m:dPr>
                      <m:ctrlPr>
                        <a:rPr lang="en-US" sz="1400" i="1">
                          <a:latin typeface="Cambria Math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400" i="1">
                              <a:latin typeface="Cambria Math"/>
                            </a:rPr>
                          </m:ctrlPr>
                        </m:sSupPr>
                        <m:e>
                          <m:r>
                            <a:rPr lang="en-US" sz="1400" b="0" i="1">
                              <a:latin typeface="Cambria Math"/>
                            </a:rPr>
                            <m:t>𝑒</m:t>
                          </m:r>
                        </m:e>
                        <m:sup>
                          <m:r>
                            <a:rPr lang="en-US" sz="1400" b="0" i="1">
                              <a:latin typeface="Cambria Math"/>
                            </a:rPr>
                            <m:t>−.</m:t>
                          </m:r>
                          <m:r>
                            <a:rPr lang="en-US" sz="1400" b="0" i="1">
                              <a:latin typeface="Cambria Math"/>
                            </a:rPr>
                            <m:t>01</m:t>
                          </m:r>
                          <m:r>
                            <a:rPr lang="en-US" sz="1400" b="0" i="1">
                              <a:latin typeface="Cambria Math"/>
                            </a:rPr>
                            <m:t>(</m:t>
                          </m:r>
                          <m:r>
                            <a:rPr lang="en-US" sz="1400" b="0" i="1">
                              <a:latin typeface="Cambria Math"/>
                            </a:rPr>
                            <m:t>𝑋</m:t>
                          </m:r>
                          <m:r>
                            <a:rPr lang="en-US" sz="1400" b="0" i="1">
                              <a:latin typeface="Cambria Math"/>
                            </a:rPr>
                            <m:t>)</m:t>
                          </m:r>
                        </m:sup>
                      </m:sSup>
                    </m:e>
                  </m:d>
                </m:oMath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052761" y="2395537"/>
              <a:ext cx="1719263" cy="3354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0" i="0">
                  <a:latin typeface="Cambria Math"/>
                </a:rPr>
                <a:t>𝑌 ̂</a:t>
              </a:r>
              <a:r>
                <a:rPr lang="en-US" sz="1400"/>
                <a:t> = 52.27</a:t>
              </a:r>
              <a:r>
                <a:rPr lang="en-US" sz="1400" i="0">
                  <a:latin typeface="Cambria Math"/>
                </a:rPr>
                <a:t>(</a:t>
              </a:r>
              <a:r>
                <a:rPr lang="en-US" sz="1400" b="0" i="0">
                  <a:latin typeface="Cambria Math"/>
                </a:rPr>
                <a:t>𝑒^(−.01(𝑋)) )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F3:T41"/>
  <sheetViews>
    <sheetView topLeftCell="B23" workbookViewId="0">
      <selection activeCell="G42" sqref="G42"/>
    </sheetView>
  </sheetViews>
  <sheetFormatPr defaultColWidth="8.85546875" defaultRowHeight="15" x14ac:dyDescent="0.25"/>
  <cols>
    <col min="6" max="6" width="16.42578125" style="1" customWidth="1"/>
    <col min="7" max="7" width="16.42578125" style="2" customWidth="1"/>
    <col min="8" max="8" width="22.140625" style="3" customWidth="1"/>
    <col min="19" max="19" width="13.28515625" customWidth="1"/>
    <col min="20" max="20" width="19.42578125" customWidth="1"/>
  </cols>
  <sheetData>
    <row r="3" spans="6:8" ht="21" x14ac:dyDescent="0.35">
      <c r="F3" s="4" t="s">
        <v>0</v>
      </c>
      <c r="G3" s="5" t="s">
        <v>1</v>
      </c>
      <c r="H3" s="6" t="s">
        <v>2</v>
      </c>
    </row>
    <row r="4" spans="6:8" ht="18.75" x14ac:dyDescent="0.3">
      <c r="F4" s="1">
        <v>40483</v>
      </c>
      <c r="G4" s="7">
        <v>1</v>
      </c>
      <c r="H4" s="8">
        <v>51.5</v>
      </c>
    </row>
    <row r="5" spans="6:8" ht="18.75" x14ac:dyDescent="0.3">
      <c r="F5" s="1">
        <v>40513</v>
      </c>
      <c r="G5" s="7">
        <v>2</v>
      </c>
      <c r="H5" s="8">
        <v>56.43</v>
      </c>
    </row>
    <row r="6" spans="6:8" ht="18.75" x14ac:dyDescent="0.3">
      <c r="F6" s="1">
        <v>40544</v>
      </c>
      <c r="G6" s="7">
        <v>3</v>
      </c>
      <c r="H6" s="8">
        <v>57.58</v>
      </c>
    </row>
    <row r="7" spans="6:8" ht="18.75" x14ac:dyDescent="0.3">
      <c r="F7" s="1">
        <v>40575</v>
      </c>
      <c r="G7" s="7">
        <v>4</v>
      </c>
      <c r="H7" s="8">
        <v>58.86</v>
      </c>
    </row>
    <row r="8" spans="6:8" ht="18.75" x14ac:dyDescent="0.3">
      <c r="F8" s="1">
        <v>40603</v>
      </c>
      <c r="G8" s="7">
        <v>5</v>
      </c>
      <c r="H8" s="8">
        <v>52.78</v>
      </c>
    </row>
    <row r="9" spans="6:8" ht="18.75" x14ac:dyDescent="0.3">
      <c r="F9" s="1">
        <v>40634</v>
      </c>
      <c r="G9" s="7">
        <v>6</v>
      </c>
      <c r="H9" s="8">
        <v>56.19</v>
      </c>
    </row>
    <row r="10" spans="6:8" ht="18.75" x14ac:dyDescent="0.3">
      <c r="F10" s="1">
        <v>40664</v>
      </c>
      <c r="G10" s="7">
        <v>7</v>
      </c>
      <c r="H10" s="8">
        <v>47.79</v>
      </c>
    </row>
    <row r="11" spans="6:8" ht="18.75" x14ac:dyDescent="0.3">
      <c r="F11" s="1">
        <v>40695</v>
      </c>
      <c r="G11" s="7">
        <v>8</v>
      </c>
      <c r="H11" s="8">
        <v>46.68</v>
      </c>
    </row>
    <row r="12" spans="6:8" ht="18.75" x14ac:dyDescent="0.3">
      <c r="F12" s="1">
        <v>40725</v>
      </c>
      <c r="G12" s="7">
        <v>9</v>
      </c>
      <c r="H12" s="8">
        <v>46.06</v>
      </c>
    </row>
    <row r="13" spans="6:8" ht="18.75" x14ac:dyDescent="0.3">
      <c r="F13" s="1">
        <v>40756</v>
      </c>
      <c r="G13" s="7">
        <v>10</v>
      </c>
      <c r="H13" s="8">
        <v>37.72</v>
      </c>
    </row>
    <row r="14" spans="6:8" ht="18.75" x14ac:dyDescent="0.3">
      <c r="F14" s="1">
        <v>40787</v>
      </c>
      <c r="G14" s="7">
        <v>11</v>
      </c>
      <c r="H14" s="8">
        <v>34.950000000000003</v>
      </c>
    </row>
    <row r="15" spans="6:8" ht="18.75" x14ac:dyDescent="0.3">
      <c r="F15" s="1">
        <v>40817</v>
      </c>
      <c r="G15" s="7">
        <v>12</v>
      </c>
      <c r="H15" s="8">
        <v>45.09</v>
      </c>
    </row>
    <row r="16" spans="6:8" ht="18.75" x14ac:dyDescent="0.3">
      <c r="F16" s="1">
        <v>40848</v>
      </c>
      <c r="G16" s="7">
        <v>13</v>
      </c>
      <c r="H16" s="8">
        <v>43.44</v>
      </c>
    </row>
    <row r="17" spans="6:20" ht="18.75" x14ac:dyDescent="0.3">
      <c r="F17" s="1">
        <v>40878</v>
      </c>
      <c r="G17" s="7">
        <v>14</v>
      </c>
      <c r="H17" s="8">
        <v>43.26</v>
      </c>
    </row>
    <row r="18" spans="6:20" ht="18.75" x14ac:dyDescent="0.3">
      <c r="F18" s="1">
        <v>40909</v>
      </c>
      <c r="G18" s="7">
        <v>15</v>
      </c>
      <c r="H18" s="8">
        <v>48.23</v>
      </c>
    </row>
    <row r="19" spans="6:20" ht="18.75" x14ac:dyDescent="0.3">
      <c r="F19" s="1">
        <v>40940</v>
      </c>
      <c r="G19" s="7">
        <v>16</v>
      </c>
      <c r="H19" s="8">
        <v>46.89</v>
      </c>
    </row>
    <row r="20" spans="6:20" ht="18.75" x14ac:dyDescent="0.3">
      <c r="F20" s="1">
        <v>40969</v>
      </c>
      <c r="G20" s="7">
        <v>17</v>
      </c>
      <c r="H20" s="8">
        <v>45.99</v>
      </c>
    </row>
    <row r="21" spans="6:20" ht="18.75" x14ac:dyDescent="0.3">
      <c r="F21" s="1">
        <v>41000</v>
      </c>
      <c r="G21" s="7">
        <v>18</v>
      </c>
      <c r="H21" s="8">
        <v>45.04</v>
      </c>
    </row>
    <row r="22" spans="6:20" ht="18.75" x14ac:dyDescent="0.3">
      <c r="F22" s="1">
        <v>41030</v>
      </c>
      <c r="G22" s="7">
        <v>19</v>
      </c>
      <c r="H22" s="8">
        <v>40.08</v>
      </c>
    </row>
    <row r="23" spans="6:20" ht="18.75" x14ac:dyDescent="0.3">
      <c r="F23" s="1">
        <v>41061</v>
      </c>
      <c r="G23" s="7">
        <v>20</v>
      </c>
      <c r="H23" s="8">
        <v>42.59</v>
      </c>
    </row>
    <row r="24" spans="6:20" ht="18.75" x14ac:dyDescent="0.3">
      <c r="F24" s="1">
        <v>41091</v>
      </c>
      <c r="G24" s="7">
        <v>21</v>
      </c>
      <c r="H24" s="8">
        <v>43.84</v>
      </c>
    </row>
    <row r="25" spans="6:20" ht="18.75" x14ac:dyDescent="0.3">
      <c r="F25" s="1">
        <v>41122</v>
      </c>
      <c r="G25" s="7">
        <v>22</v>
      </c>
      <c r="H25" s="8">
        <v>46.18</v>
      </c>
    </row>
    <row r="26" spans="6:20" ht="18.75" x14ac:dyDescent="0.3">
      <c r="F26" s="1">
        <v>41153</v>
      </c>
      <c r="G26" s="7">
        <v>23</v>
      </c>
      <c r="H26" s="8">
        <v>47.88</v>
      </c>
    </row>
    <row r="27" spans="6:20" ht="18.75" x14ac:dyDescent="0.3">
      <c r="F27" s="1">
        <v>41183</v>
      </c>
      <c r="G27" s="7">
        <v>24</v>
      </c>
      <c r="H27" s="8">
        <v>49.78</v>
      </c>
    </row>
    <row r="28" spans="6:20" ht="29.25" customHeight="1" x14ac:dyDescent="0.3">
      <c r="G28" s="7"/>
      <c r="J28" s="10" t="s">
        <v>9</v>
      </c>
      <c r="K28" s="10"/>
      <c r="L28" s="10"/>
      <c r="M28" s="10"/>
      <c r="N28" s="10" t="s">
        <v>10</v>
      </c>
      <c r="O28" s="10"/>
      <c r="P28" s="10"/>
      <c r="Q28" s="10"/>
      <c r="R28" s="10"/>
      <c r="S28" s="11" t="s">
        <v>11</v>
      </c>
      <c r="T28" s="12" t="s">
        <v>12</v>
      </c>
    </row>
    <row r="29" spans="6:20" ht="18.75" x14ac:dyDescent="0.3">
      <c r="G29" s="7"/>
    </row>
    <row r="30" spans="6:20" ht="21" x14ac:dyDescent="0.35">
      <c r="G30" s="7"/>
      <c r="J30" s="9" t="s">
        <v>6</v>
      </c>
      <c r="S30" s="6">
        <f>-0.44*27+52.76</f>
        <v>40.879999999999995</v>
      </c>
      <c r="T30" s="5">
        <v>0.27</v>
      </c>
    </row>
    <row r="31" spans="6:20" ht="21" x14ac:dyDescent="0.35">
      <c r="G31" s="7"/>
      <c r="J31" s="9"/>
      <c r="S31" s="6"/>
      <c r="T31" s="5"/>
    </row>
    <row r="32" spans="6:20" ht="21" x14ac:dyDescent="0.35">
      <c r="G32" s="7"/>
      <c r="J32" s="9" t="s">
        <v>5</v>
      </c>
      <c r="S32" s="6">
        <f>52.27*EXP(-0.01*27)</f>
        <v>39.901846168987319</v>
      </c>
      <c r="T32" s="5">
        <v>0.23</v>
      </c>
    </row>
    <row r="33" spans="7:20" ht="21" x14ac:dyDescent="0.35">
      <c r="G33" s="7"/>
      <c r="J33" s="9"/>
      <c r="S33" s="6"/>
      <c r="T33" s="5"/>
    </row>
    <row r="34" spans="7:20" ht="21" x14ac:dyDescent="0.35">
      <c r="G34" s="7"/>
      <c r="J34" s="9" t="s">
        <v>4</v>
      </c>
      <c r="S34" s="6">
        <f>-4.42*LN(27)+57.37</f>
        <v>42.802401052260862</v>
      </c>
      <c r="T34" s="5">
        <v>0.37</v>
      </c>
    </row>
    <row r="35" spans="7:20" ht="21" x14ac:dyDescent="0.35">
      <c r="G35" s="7"/>
      <c r="J35" s="9"/>
      <c r="S35" s="6"/>
      <c r="T35" s="5"/>
    </row>
    <row r="36" spans="7:20" ht="21" x14ac:dyDescent="0.35">
      <c r="J36" s="9" t="s">
        <v>3</v>
      </c>
      <c r="S36" s="6">
        <f>(0.08*27^2)- 2.32*27+60.9</f>
        <v>56.580000000000005</v>
      </c>
      <c r="T36" s="5">
        <v>0.56000000000000005</v>
      </c>
    </row>
    <row r="37" spans="7:20" ht="21" x14ac:dyDescent="0.35">
      <c r="J37" s="9"/>
      <c r="S37" s="6"/>
      <c r="T37" s="5"/>
    </row>
    <row r="38" spans="7:20" ht="21" x14ac:dyDescent="0.35">
      <c r="J38" s="9" t="s">
        <v>7</v>
      </c>
      <c r="S38" s="6">
        <f>(0.002*27^3)+ 0.01*27^2-(1.63*27) +59.33</f>
        <v>61.975999999999999</v>
      </c>
      <c r="T38" s="5">
        <v>0.56999999999999995</v>
      </c>
    </row>
    <row r="39" spans="7:20" ht="21" x14ac:dyDescent="0.35">
      <c r="J39" s="9"/>
      <c r="S39" s="6"/>
      <c r="T39" s="5"/>
    </row>
    <row r="40" spans="7:20" ht="21" x14ac:dyDescent="0.35">
      <c r="J40" s="9" t="s">
        <v>8</v>
      </c>
      <c r="S40" s="6">
        <f>57.49*27^-0.09</f>
        <v>42.733608788003792</v>
      </c>
      <c r="T40" s="5">
        <v>0.33</v>
      </c>
    </row>
    <row r="41" spans="7:20" ht="21" x14ac:dyDescent="0.35">
      <c r="S41" s="9"/>
      <c r="T41" s="9"/>
    </row>
  </sheetData>
  <phoneticPr fontId="5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7:I25"/>
  <sheetViews>
    <sheetView tabSelected="1" topLeftCell="A2" zoomScale="80" zoomScaleNormal="80" workbookViewId="0">
      <selection activeCell="A31" sqref="A31"/>
    </sheetView>
  </sheetViews>
  <sheetFormatPr defaultColWidth="8.85546875" defaultRowHeight="15" x14ac:dyDescent="0.25"/>
  <cols>
    <col min="1" max="1" width="36.42578125" customWidth="1"/>
    <col min="5" max="5" width="17.28515625" customWidth="1"/>
    <col min="6" max="6" width="16" customWidth="1"/>
    <col min="7" max="8" width="15" customWidth="1"/>
    <col min="9" max="9" width="15.42578125" customWidth="1"/>
  </cols>
  <sheetData>
    <row r="7" spans="1:9" ht="44.25" customHeight="1" x14ac:dyDescent="0.25">
      <c r="A7" s="14" t="s">
        <v>9</v>
      </c>
      <c r="B7" s="14" t="s">
        <v>10</v>
      </c>
      <c r="C7" s="10"/>
      <c r="D7" s="10"/>
      <c r="E7" s="10"/>
      <c r="F7" s="13" t="s">
        <v>12</v>
      </c>
      <c r="G7" s="13" t="s">
        <v>11</v>
      </c>
      <c r="H7" s="13" t="s">
        <v>13</v>
      </c>
    </row>
    <row r="9" spans="1:9" ht="21" x14ac:dyDescent="0.35">
      <c r="A9" s="9" t="s">
        <v>6</v>
      </c>
      <c r="F9" s="5">
        <v>0.27</v>
      </c>
      <c r="G9" s="6">
        <f>-0.44*27+52.76</f>
        <v>40.879999999999995</v>
      </c>
      <c r="H9" s="6">
        <f>-0.44*32+52.76</f>
        <v>38.68</v>
      </c>
      <c r="I9" s="6" t="s">
        <v>14</v>
      </c>
    </row>
    <row r="10" spans="1:9" ht="21" x14ac:dyDescent="0.35">
      <c r="A10" s="9"/>
      <c r="F10" s="5"/>
      <c r="G10" s="6"/>
      <c r="H10" s="6"/>
    </row>
    <row r="11" spans="1:9" ht="21" x14ac:dyDescent="0.35">
      <c r="A11" s="9" t="s">
        <v>5</v>
      </c>
      <c r="F11" s="5">
        <v>0.23</v>
      </c>
      <c r="G11" s="6">
        <f>52.27*EXP(-0.01*27)</f>
        <v>39.901846168987319</v>
      </c>
      <c r="H11" s="6">
        <f>52.27*EXP(-0.01*32)</f>
        <v>37.955810167841825</v>
      </c>
      <c r="I11" s="6" t="s">
        <v>14</v>
      </c>
    </row>
    <row r="12" spans="1:9" ht="21" x14ac:dyDescent="0.35">
      <c r="A12" s="9"/>
      <c r="F12" s="5"/>
      <c r="G12" s="6"/>
      <c r="H12" s="6"/>
    </row>
    <row r="13" spans="1:9" ht="26.25" x14ac:dyDescent="0.4">
      <c r="A13" s="9" t="s">
        <v>4</v>
      </c>
      <c r="F13" s="5">
        <v>0.37</v>
      </c>
      <c r="G13" s="6">
        <f>-4.42*LN(27)+57.37</f>
        <v>42.802401052260862</v>
      </c>
      <c r="H13" s="6">
        <f>-4.42*LN(32)+57.37</f>
        <v>42.051447309625203</v>
      </c>
      <c r="I13" s="15" t="s">
        <v>14</v>
      </c>
    </row>
    <row r="14" spans="1:9" ht="21" x14ac:dyDescent="0.35">
      <c r="A14" s="9"/>
      <c r="F14" s="5"/>
      <c r="G14" s="6"/>
      <c r="H14" s="6"/>
    </row>
    <row r="15" spans="1:9" ht="21" x14ac:dyDescent="0.35">
      <c r="A15" s="9" t="s">
        <v>3</v>
      </c>
      <c r="F15" s="5">
        <v>0.56000000000000005</v>
      </c>
      <c r="G15" s="6">
        <f>(0.08*27^2)- 2.32*27+60.9</f>
        <v>56.580000000000005</v>
      </c>
      <c r="H15" s="6">
        <f>(0.08*(32^2))-(2.32*32)+60.9</f>
        <v>68.580000000000013</v>
      </c>
      <c r="I15" s="6"/>
    </row>
    <row r="16" spans="1:9" ht="21" x14ac:dyDescent="0.35">
      <c r="A16" s="9"/>
      <c r="F16" s="5"/>
      <c r="G16" s="6"/>
      <c r="H16" s="6"/>
    </row>
    <row r="17" spans="1:9" ht="21" x14ac:dyDescent="0.35">
      <c r="A17" s="9" t="s">
        <v>7</v>
      </c>
      <c r="F17" s="5">
        <v>0.56999999999999995</v>
      </c>
      <c r="G17" s="6">
        <f>(0.002*27^3)+ 0.01*27^2-(1.63*27) +59.33</f>
        <v>61.975999999999999</v>
      </c>
      <c r="H17" s="6">
        <f>(0.002*(32^3))+(0.01*(32^2))-(1.63*32)+59.33</f>
        <v>82.945999999999998</v>
      </c>
      <c r="I17" s="6" t="s">
        <v>14</v>
      </c>
    </row>
    <row r="18" spans="1:9" ht="21" x14ac:dyDescent="0.35">
      <c r="A18" s="9"/>
      <c r="F18" s="5"/>
      <c r="G18" s="6"/>
      <c r="H18" s="6"/>
    </row>
    <row r="19" spans="1:9" ht="21" x14ac:dyDescent="0.35">
      <c r="A19" s="9" t="s">
        <v>8</v>
      </c>
      <c r="F19" s="5">
        <v>0.33</v>
      </c>
      <c r="G19" s="6">
        <f>57.49*27^-0.09</f>
        <v>42.733608788003792</v>
      </c>
      <c r="H19" s="6">
        <f>57.49*(32^-0.09)</f>
        <v>42.085143329957006</v>
      </c>
    </row>
    <row r="23" spans="1:9" ht="15.75" x14ac:dyDescent="0.25">
      <c r="A23" s="16" t="s">
        <v>16</v>
      </c>
      <c r="B23" s="10"/>
      <c r="C23" s="10"/>
      <c r="D23" s="10"/>
      <c r="E23" s="10"/>
      <c r="F23" s="10"/>
      <c r="G23" s="10"/>
      <c r="H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</row>
    <row r="25" spans="1:9" x14ac:dyDescent="0.25">
      <c r="A25" s="16" t="s">
        <v>15</v>
      </c>
      <c r="B25" s="10"/>
      <c r="C25" s="10"/>
      <c r="D25" s="10"/>
      <c r="E25" s="10"/>
      <c r="F25" s="10"/>
      <c r="G25" s="10"/>
      <c r="H25" s="10"/>
    </row>
  </sheetData>
  <phoneticPr fontId="5" type="noConversion"/>
  <pageMargins left="0.25" right="0.25" top="0.75" bottom="0.75" header="0.3" footer="0.3"/>
  <pageSetup orientation="landscape" verticalDpi="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Calculations</vt:lpstr>
      <vt:lpstr>Report Presentation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2012-11-18T20:44:17Z</cp:lastPrinted>
  <dcterms:created xsi:type="dcterms:W3CDTF">2012-11-09T15:28:07Z</dcterms:created>
  <dcterms:modified xsi:type="dcterms:W3CDTF">2012-11-18T20:44:47Z</dcterms:modified>
</cp:coreProperties>
</file>