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480" yWindow="-20" windowWidth="23000" windowHeight="10700"/>
  </bookViews>
  <sheets>
    <sheet name="Sheet1" sheetId="1" r:id="rId1"/>
    <sheet name="Sheet2" sheetId="2" r:id="rId2"/>
    <sheet name="Sheet3" sheetId="3" r:id="rId3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90" i="1"/>
  <c r="F90"/>
  <c r="E90"/>
  <c r="E89"/>
  <c r="F89"/>
  <c r="G89"/>
  <c r="G91"/>
  <c r="F92"/>
  <c r="G92"/>
  <c r="G93"/>
  <c r="F91"/>
  <c r="F93"/>
  <c r="E91"/>
  <c r="E93"/>
  <c r="B80"/>
  <c r="B70"/>
  <c r="B58"/>
  <c r="B53"/>
  <c r="B47"/>
  <c r="B42"/>
  <c r="B37"/>
  <c r="B30"/>
  <c r="B25"/>
  <c r="B19"/>
  <c r="B15"/>
  <c r="B8"/>
</calcChain>
</file>

<file path=xl/sharedStrings.xml><?xml version="1.0" encoding="utf-8"?>
<sst xmlns="http://schemas.openxmlformats.org/spreadsheetml/2006/main" count="94" uniqueCount="77">
  <si>
    <t>Year Three</t>
  </si>
  <si>
    <t>Year Four</t>
  </si>
  <si>
    <t xml:space="preserve">    + $820,000 from proceeds of selling property  =  $914,000</t>
  </si>
  <si>
    <t>Rate = 7%</t>
  </si>
  <si>
    <t>#11</t>
  </si>
  <si>
    <t>Output = IRR ("intenral rate of return")</t>
  </si>
  <si>
    <t xml:space="preserve">Year 0 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</si>
  <si>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</si>
  <si>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</si>
  <si>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</si>
  <si>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</si>
  <si>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</si>
  <si>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</si>
  <si>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</si>
  <si>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</si>
  <si>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</si>
  <si>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</si>
  <si>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>Business Statistics Mr. Nelson 10/10/2012</t>
  </si>
  <si>
    <t xml:space="preserve">4th year income includes income from operations of $94,000 </t>
  </si>
  <si>
    <t>Note: Before the clock starts (time 0), you buy the property for $900,000.</t>
  </si>
  <si>
    <t xml:space="preserve"> Input the purchase price as a negative number, $ going out . </t>
  </si>
  <si>
    <t xml:space="preserve">      Increase each year gross income 5% by multiplying by 1.05</t>
  </si>
  <si>
    <t xml:space="preserve">     Subtract vacancy figure from annual gross income for each year</t>
  </si>
  <si>
    <t xml:space="preserve">     Increase each year expenses 5% by multiplying by 1.05</t>
  </si>
  <si>
    <t xml:space="preserve">     Subtract expense figure from effective gross income for each year</t>
  </si>
  <si>
    <t>Vacancy &amp; Collection Loss (7%)</t>
    <phoneticPr fontId="8" type="noConversion"/>
  </si>
  <si>
    <r>
      <t xml:space="preserve">     Multiply each year annual gross income by </t>
    </r>
    <r>
      <rPr>
        <b/>
        <sz val="10"/>
        <color indexed="8"/>
        <rFont val="Calibri"/>
        <family val="2"/>
      </rPr>
      <t>7</t>
    </r>
    <r>
      <rPr>
        <b/>
        <sz val="10"/>
        <color theme="1"/>
        <rFont val="Calibri"/>
        <family val="2"/>
        <scheme val="minor"/>
      </rPr>
      <t>%</t>
    </r>
    <phoneticPr fontId="8" type="noConversion"/>
  </si>
  <si>
    <t>#1</t>
  </si>
  <si>
    <t xml:space="preserve">Output = FV   "how much will have been saved at retirement" </t>
  </si>
  <si>
    <t>#2</t>
  </si>
  <si>
    <t>Output = PV  "Present Value of Option One"</t>
  </si>
  <si>
    <t xml:space="preserve">Inputs: </t>
  </si>
  <si>
    <t>OPTION ONE</t>
  </si>
  <si>
    <t>OPTION TWO</t>
  </si>
  <si>
    <t>BOTH</t>
  </si>
  <si>
    <t>OPTION TWO HAS A HIGHER PRESENT VALUE &amp; IS THE BEST OPTION.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</si>
  <si>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</si>
  <si>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</si>
  <si>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</si>
  <si>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</si>
  <si>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</si>
  <si>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</si>
  <si>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 xml:space="preserve"> 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</si>
  <si>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</si>
  <si>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</si>
  <si>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</si>
  <si>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</si>
  <si>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</si>
  <si>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</si>
  <si>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</si>
  <si>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</si>
  <si>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</si>
  <si>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</si>
  <si>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</si>
  <si>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</si>
  <si>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</si>
  <si>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</si>
  <si>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>NOTE: *32% allocates annual income to annual payment</t>
  </si>
  <si>
    <t xml:space="preserve">   Note: Student loan is a liability, input as negative value</t>
  </si>
  <si>
    <t xml:space="preserve"> n = 45 (70-25);  PMT = $2,000 ("per year"); rate = 6%  PV = 0 ("no savings")</t>
  </si>
  <si>
    <t>Inputs: PMT = $30,000 ("per year"); n = 10; rate = 6%</t>
  </si>
  <si>
    <t xml:space="preserve">Inputs: FV = $450,000  "lump sum in 12 years"; n =12; rate = 6% </t>
  </si>
  <si>
    <t xml:space="preserve">PV = $350,000 (loan amount); rate = 4.6%/12; n = 30*12 </t>
  </si>
  <si>
    <t>FV = $1,000,000 ("savings goal"); n = 45 (75 - 30); PV = $70,000 ("presently have  savings of";</t>
  </si>
  <si>
    <t>rate = 7%.</t>
  </si>
  <si>
    <t>NOTICE: EACH YEAR = PMT</t>
  </si>
  <si>
    <t xml:space="preserve"> FV = $20,000 (face value); PMT = $1,200 per year; rate = 5%; 14 years</t>
  </si>
  <si>
    <t xml:space="preserve"> FV = $50,000 (face value); rate = 4.0%; 8 years</t>
  </si>
  <si>
    <t>PMT = $95,000 per year * 32% / 12;</t>
  </si>
  <si>
    <t>Dividing by 12 converts annual payment to monthly payment</t>
  </si>
  <si>
    <t xml:space="preserve">rate = 4.2%/12; n = 30*12    </t>
  </si>
  <si>
    <t>FV = $1,150,000 ("savings goal"); rate = 6%; n = 45 (75-30)</t>
  </si>
  <si>
    <r>
      <t xml:space="preserve">PMT = $3,600 ("per year"); PV = </t>
    </r>
    <r>
      <rPr>
        <sz val="1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$55,000 ("student loan"); rate = 7%; n = 40 (70 - 30)</t>
    </r>
  </si>
  <si>
    <t>Output = NPV ("net present value")</t>
  </si>
  <si>
    <t>Input:</t>
  </si>
  <si>
    <t>Year One</t>
  </si>
  <si>
    <t>Year Two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</si>
</sst>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&quot;$&quot;#,##0"/>
    <numFmt numFmtId="166" formatCode="0.0%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">
    <xf numFmtId="0" fontId="0" fillId="0" borderId="0" xfId="0"/>
    <xf numFmtId="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107448</xdr:rowOff>
    </xdr:from>
    <xdr:ext cx="8197822" cy="468013"/>
    <xdr:sp macro="" textlink="">
      <xdr:nvSpPr>
        <xdr:cNvPr id="2" name="Rectangle 1"/>
        <xdr:cNvSpPr/>
      </xdr:nvSpPr>
      <xdr:spPr>
        <a:xfrm>
          <a:off x="1063653" y="107448"/>
          <a:ext cx="819782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Midterm #2 Financial Functions Practice #1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4:O96"/>
  <sheetViews>
    <sheetView tabSelected="1" topLeftCell="A75" workbookViewId="0">
      <selection activeCell="O90" sqref="O90"/>
    </sheetView>
  </sheetViews>
  <sheetFormatPr baseColWidth="10" defaultColWidth="8.83203125" defaultRowHeight="14"/>
  <cols>
    <col min="2" max="2" width="12.5" bestFit="1" customWidth="1"/>
    <col min="5" max="5" width="11.1640625" bestFit="1" customWidth="1"/>
    <col min="6" max="6" width="12.6640625" bestFit="1" customWidth="1"/>
    <col min="7" max="7" width="11.1640625" bestFit="1" customWidth="1"/>
  </cols>
  <sheetData>
    <row r="4" spans="1:10">
      <c r="A4" s="4" t="s">
        <v>55</v>
      </c>
    </row>
    <row r="5" spans="1:10">
      <c r="A5" s="4" t="s">
        <v>56</v>
      </c>
    </row>
    <row r="6" spans="1:10">
      <c r="A6" s="4"/>
    </row>
    <row r="7" spans="1:10" ht="15">
      <c r="A7" t="s">
        <v>27</v>
      </c>
      <c r="C7" t="s">
        <v>28</v>
      </c>
      <c r="J7" s="3" t="s">
        <v>44</v>
      </c>
    </row>
    <row r="8" spans="1:10">
      <c r="B8" s="1">
        <f>FV(6%,45,2000,0)</f>
        <v>-425487.0275813677</v>
      </c>
    </row>
    <row r="9" spans="1:10">
      <c r="C9" t="s">
        <v>31</v>
      </c>
      <c r="D9" t="s">
        <v>59</v>
      </c>
    </row>
    <row r="12" spans="1:10">
      <c r="A12" t="s">
        <v>29</v>
      </c>
      <c r="B12" t="s">
        <v>34</v>
      </c>
      <c r="C12" t="s">
        <v>30</v>
      </c>
    </row>
    <row r="14" spans="1:10" ht="15">
      <c r="B14" t="s">
        <v>32</v>
      </c>
      <c r="C14" t="s">
        <v>60</v>
      </c>
      <c r="J14" s="3" t="s">
        <v>44</v>
      </c>
    </row>
    <row r="15" spans="1:10">
      <c r="B15" s="1">
        <f>PV(6%,10,30000)</f>
        <v>-220802.61154244104</v>
      </c>
    </row>
    <row r="16" spans="1:10">
      <c r="B16" s="1"/>
    </row>
    <row r="18" spans="1:10">
      <c r="B18" t="s">
        <v>33</v>
      </c>
      <c r="C18" t="s">
        <v>61</v>
      </c>
    </row>
    <row r="19" spans="1:10">
      <c r="B19" s="1">
        <f>PV(6%,12,,450000)</f>
        <v>-223636.21360965024</v>
      </c>
    </row>
    <row r="21" spans="1:10">
      <c r="B21" t="s">
        <v>35</v>
      </c>
    </row>
    <row r="24" spans="1:10" ht="18">
      <c r="A24" t="s">
        <v>36</v>
      </c>
      <c r="C24" t="s">
        <v>37</v>
      </c>
      <c r="G24" s="2" t="s">
        <v>38</v>
      </c>
    </row>
    <row r="25" spans="1:10">
      <c r="B25" s="1">
        <f>PMT(4.6%/12,30*12,350000)</f>
        <v>-1794.2552887342692</v>
      </c>
    </row>
    <row r="26" spans="1:10">
      <c r="C26" t="s">
        <v>31</v>
      </c>
      <c r="D26" t="s">
        <v>62</v>
      </c>
    </row>
    <row r="29" spans="1:10" ht="15">
      <c r="A29" t="s">
        <v>39</v>
      </c>
      <c r="C29" t="s">
        <v>40</v>
      </c>
      <c r="J29" s="3" t="s">
        <v>65</v>
      </c>
    </row>
    <row r="30" spans="1:10">
      <c r="B30" s="1">
        <f>PMT(7%,45,70000,1000000)</f>
        <v>-8644.5409644605315</v>
      </c>
    </row>
    <row r="31" spans="1:10">
      <c r="C31" t="s">
        <v>31</v>
      </c>
      <c r="D31" t="s">
        <v>63</v>
      </c>
    </row>
    <row r="32" spans="1:10">
      <c r="D32" t="s">
        <v>64</v>
      </c>
    </row>
    <row r="34" spans="1:13">
      <c r="A34" t="s">
        <v>42</v>
      </c>
      <c r="J34" s="4" t="s">
        <v>17</v>
      </c>
    </row>
    <row r="36" spans="1:13" ht="15">
      <c r="A36" t="s">
        <v>41</v>
      </c>
      <c r="C36" t="s">
        <v>43</v>
      </c>
      <c r="I36" s="3" t="s">
        <v>45</v>
      </c>
    </row>
    <row r="37" spans="1:13">
      <c r="B37" s="1">
        <f>PV(5%,14,1200,20000)</f>
        <v>-21979.728188017925</v>
      </c>
    </row>
    <row r="38" spans="1:13">
      <c r="C38" t="s">
        <v>46</v>
      </c>
      <c r="D38" t="s">
        <v>66</v>
      </c>
    </row>
    <row r="41" spans="1:13" ht="15">
      <c r="A41" t="s">
        <v>48</v>
      </c>
      <c r="C41" t="s">
        <v>43</v>
      </c>
      <c r="I41" s="3" t="s">
        <v>45</v>
      </c>
    </row>
    <row r="42" spans="1:13">
      <c r="B42" s="1">
        <f>PV(4%,8,,50000)</f>
        <v>-36534.510250099185</v>
      </c>
    </row>
    <row r="43" spans="1:13">
      <c r="C43" t="s">
        <v>46</v>
      </c>
      <c r="D43" t="s">
        <v>67</v>
      </c>
    </row>
    <row r="46" spans="1:13">
      <c r="A46" t="s">
        <v>47</v>
      </c>
      <c r="C46" t="s">
        <v>50</v>
      </c>
    </row>
    <row r="47" spans="1:13">
      <c r="B47" s="1">
        <f>PV(4.2%/12,30*12,95000*32%/12)</f>
        <v>-518045.88253937504</v>
      </c>
    </row>
    <row r="48" spans="1:13">
      <c r="C48" t="s">
        <v>46</v>
      </c>
      <c r="D48" t="s">
        <v>68</v>
      </c>
      <c r="H48" s="5" t="s">
        <v>57</v>
      </c>
      <c r="I48" s="5"/>
      <c r="J48" s="5"/>
      <c r="K48" s="5"/>
      <c r="L48" s="5"/>
      <c r="M48" s="4"/>
    </row>
    <row r="49" spans="1:13">
      <c r="D49" t="s">
        <v>70</v>
      </c>
      <c r="H49" s="5" t="s">
        <v>69</v>
      </c>
      <c r="I49" s="5"/>
      <c r="J49" s="5"/>
      <c r="K49" s="5"/>
      <c r="L49" s="5"/>
      <c r="M49" s="4"/>
    </row>
    <row r="50" spans="1:13">
      <c r="H50" s="5"/>
      <c r="I50" s="5"/>
      <c r="J50" s="5"/>
      <c r="K50" s="5"/>
      <c r="L50" s="5"/>
      <c r="M50" s="4"/>
    </row>
    <row r="51" spans="1:13">
      <c r="H51" s="5"/>
      <c r="I51" s="5"/>
      <c r="J51" s="5"/>
      <c r="K51" s="5"/>
      <c r="L51" s="5"/>
      <c r="M51" s="4"/>
    </row>
    <row r="52" spans="1:13" ht="15">
      <c r="A52" t="s">
        <v>49</v>
      </c>
      <c r="C52" t="s">
        <v>52</v>
      </c>
      <c r="I52" s="3" t="s">
        <v>65</v>
      </c>
    </row>
    <row r="53" spans="1:13">
      <c r="B53" s="1">
        <f>PMT(6%,45,,1150000)</f>
        <v>-5405.5702075668123</v>
      </c>
    </row>
    <row r="54" spans="1:13">
      <c r="C54" t="s">
        <v>46</v>
      </c>
      <c r="D54" t="s">
        <v>71</v>
      </c>
    </row>
    <row r="57" spans="1:13">
      <c r="A57" t="s">
        <v>51</v>
      </c>
      <c r="C57" t="s">
        <v>54</v>
      </c>
      <c r="H57" s="5" t="s">
        <v>58</v>
      </c>
    </row>
    <row r="58" spans="1:13">
      <c r="B58" s="1">
        <f>FV(7%,40,3600,-55000)</f>
        <v>104908.77799716766</v>
      </c>
    </row>
    <row r="59" spans="1:13" ht="23">
      <c r="C59" t="s">
        <v>46</v>
      </c>
      <c r="D59" t="s">
        <v>72</v>
      </c>
    </row>
    <row r="64" spans="1:13">
      <c r="J64" s="4" t="s">
        <v>17</v>
      </c>
    </row>
    <row r="65" spans="1:14">
      <c r="I65" s="4"/>
    </row>
    <row r="69" spans="1:14">
      <c r="A69" t="s">
        <v>53</v>
      </c>
      <c r="C69" t="s">
        <v>73</v>
      </c>
    </row>
    <row r="70" spans="1:14">
      <c r="B70" s="1">
        <f>NPV(7%,F71:F74)</f>
        <v>922210.57340569713</v>
      </c>
    </row>
    <row r="71" spans="1:14">
      <c r="C71" t="s">
        <v>74</v>
      </c>
      <c r="D71" t="s">
        <v>75</v>
      </c>
      <c r="F71" s="6">
        <v>80000</v>
      </c>
    </row>
    <row r="72" spans="1:14">
      <c r="D72" t="s">
        <v>76</v>
      </c>
      <c r="F72" s="6">
        <v>85000</v>
      </c>
    </row>
    <row r="73" spans="1:14">
      <c r="D73" t="s">
        <v>0</v>
      </c>
      <c r="F73" s="6">
        <v>93000</v>
      </c>
    </row>
    <row r="74" spans="1:14">
      <c r="D74" t="s">
        <v>1</v>
      </c>
      <c r="F74" s="7">
        <v>914000</v>
      </c>
      <c r="H74" s="4" t="s">
        <v>18</v>
      </c>
      <c r="I74" s="4"/>
      <c r="J74" s="4"/>
      <c r="K74" s="4"/>
      <c r="L74" s="4"/>
      <c r="M74" s="4"/>
      <c r="N74" s="4"/>
    </row>
    <row r="75" spans="1:14">
      <c r="H75" s="4" t="s">
        <v>2</v>
      </c>
      <c r="I75" s="4"/>
      <c r="J75" s="4"/>
      <c r="K75" s="4"/>
      <c r="L75" s="4"/>
      <c r="M75" s="4"/>
      <c r="N75" s="4"/>
    </row>
    <row r="76" spans="1:14">
      <c r="D76" t="s">
        <v>3</v>
      </c>
    </row>
    <row r="79" spans="1:14">
      <c r="A79" t="s">
        <v>4</v>
      </c>
      <c r="C79" t="s">
        <v>5</v>
      </c>
    </row>
    <row r="80" spans="1:14">
      <c r="B80" s="8">
        <f>IRR(F81:F85)</f>
        <v>7.7456896917573778E-2</v>
      </c>
      <c r="G80" s="4" t="s">
        <v>19</v>
      </c>
    </row>
    <row r="81" spans="1:15">
      <c r="C81" t="s">
        <v>74</v>
      </c>
      <c r="D81" t="s">
        <v>6</v>
      </c>
      <c r="F81" s="6">
        <v>-900000</v>
      </c>
      <c r="H81" s="4" t="s">
        <v>20</v>
      </c>
    </row>
    <row r="82" spans="1:15">
      <c r="D82" t="s">
        <v>75</v>
      </c>
      <c r="F82" s="6">
        <v>80000</v>
      </c>
    </row>
    <row r="83" spans="1:15">
      <c r="D83" t="s">
        <v>76</v>
      </c>
      <c r="F83" s="6">
        <v>85000</v>
      </c>
      <c r="H83" s="4" t="s">
        <v>7</v>
      </c>
      <c r="I83" s="4"/>
      <c r="J83" s="4"/>
      <c r="K83" s="4"/>
      <c r="L83" s="4"/>
    </row>
    <row r="84" spans="1:15">
      <c r="D84" t="s">
        <v>0</v>
      </c>
      <c r="F84" s="6">
        <v>93000</v>
      </c>
      <c r="H84" s="4" t="s">
        <v>8</v>
      </c>
      <c r="I84" s="4"/>
      <c r="J84" s="4"/>
      <c r="K84" s="4"/>
      <c r="L84" s="4"/>
    </row>
    <row r="85" spans="1:15">
      <c r="D85" t="s">
        <v>1</v>
      </c>
      <c r="F85" s="7">
        <v>914000</v>
      </c>
    </row>
    <row r="88" spans="1:15">
      <c r="A88" t="s">
        <v>9</v>
      </c>
      <c r="E88" t="s">
        <v>10</v>
      </c>
      <c r="F88" t="s">
        <v>11</v>
      </c>
      <c r="G88" t="s">
        <v>12</v>
      </c>
    </row>
    <row r="89" spans="1:15">
      <c r="B89" t="s">
        <v>13</v>
      </c>
      <c r="E89" s="6">
        <f>10*1400*12</f>
        <v>168000</v>
      </c>
      <c r="F89" s="6">
        <f>E89*1.05</f>
        <v>176400</v>
      </c>
      <c r="G89" s="6">
        <f>F89*1.05</f>
        <v>185220</v>
      </c>
      <c r="H89" s="5" t="s">
        <v>21</v>
      </c>
      <c r="J89" s="9"/>
      <c r="K89" s="9"/>
      <c r="L89" s="9"/>
      <c r="M89" s="9"/>
      <c r="N89" s="9"/>
      <c r="O89" s="9"/>
    </row>
    <row r="90" spans="1:15">
      <c r="B90" t="s">
        <v>25</v>
      </c>
      <c r="E90" s="6">
        <f>E89*0.07</f>
        <v>11760.000000000002</v>
      </c>
      <c r="F90" s="6">
        <f>F89*0.07</f>
        <v>12348.000000000002</v>
      </c>
      <c r="G90" s="6">
        <f>G89*0.07</f>
        <v>12965.400000000001</v>
      </c>
      <c r="H90" s="5" t="s">
        <v>26</v>
      </c>
      <c r="J90" s="9"/>
      <c r="K90" s="9"/>
      <c r="L90" s="9"/>
      <c r="M90" s="9"/>
      <c r="N90" s="9"/>
      <c r="O90" s="9"/>
    </row>
    <row r="91" spans="1:15">
      <c r="B91" t="s">
        <v>14</v>
      </c>
      <c r="E91" s="6">
        <f>E89-E90</f>
        <v>156240</v>
      </c>
      <c r="F91" s="6">
        <f>F89-F90</f>
        <v>164052</v>
      </c>
      <c r="G91" s="6">
        <f>G89-G90</f>
        <v>172254.6</v>
      </c>
      <c r="H91" s="5" t="s">
        <v>22</v>
      </c>
      <c r="J91" s="9"/>
      <c r="K91" s="9"/>
      <c r="L91" s="9"/>
      <c r="M91" s="9"/>
      <c r="N91" s="9"/>
      <c r="O91" s="9"/>
    </row>
    <row r="92" spans="1:15">
      <c r="B92" t="s">
        <v>15</v>
      </c>
      <c r="E92" s="6">
        <v>40000</v>
      </c>
      <c r="F92" s="6">
        <f>E92*1.05</f>
        <v>42000</v>
      </c>
      <c r="G92" s="6">
        <f>F92*1.05</f>
        <v>44100</v>
      </c>
      <c r="H92" s="5" t="s">
        <v>23</v>
      </c>
      <c r="J92" s="9"/>
      <c r="K92" s="9"/>
      <c r="L92" s="9"/>
      <c r="M92" s="9"/>
      <c r="N92" s="9"/>
      <c r="O92" s="9"/>
    </row>
    <row r="93" spans="1:15">
      <c r="B93" t="s">
        <v>16</v>
      </c>
      <c r="E93" s="6">
        <f>E91-E92</f>
        <v>116240</v>
      </c>
      <c r="F93" s="6">
        <f>F91-F92</f>
        <v>122052</v>
      </c>
      <c r="G93" s="6">
        <f>G91-G92</f>
        <v>128154.6</v>
      </c>
      <c r="H93" s="5" t="s">
        <v>24</v>
      </c>
      <c r="J93" s="9"/>
      <c r="K93" s="9"/>
      <c r="L93" s="9"/>
      <c r="M93" s="9"/>
      <c r="N93" s="9"/>
      <c r="O93" s="9"/>
    </row>
    <row r="96" spans="1:15">
      <c r="J96" s="4" t="s">
        <v>17</v>
      </c>
    </row>
  </sheetData>
  <sheetCalcPr fullCalcOnLoad="1"/>
  <phoneticPr fontId="8" type="noConversion"/>
  <pageMargins left="0.25" right="0.25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Andrew Nelson</cp:lastModifiedBy>
  <cp:lastPrinted>2012-10-08T01:23:09Z</cp:lastPrinted>
  <dcterms:created xsi:type="dcterms:W3CDTF">2012-09-13T02:25:07Z</dcterms:created>
  <dcterms:modified xsi:type="dcterms:W3CDTF">2012-10-11T03:55:58Z</dcterms:modified>
</cp:coreProperties>
</file>