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9192" windowHeight="3708" activeTab="7"/>
  </bookViews>
  <sheets>
    <sheet name="Canucks" sheetId="12" r:id="rId1"/>
    <sheet name="Kings" sheetId="11" r:id="rId2"/>
    <sheet name="Ducks" sheetId="10" r:id="rId3"/>
    <sheet name="Islanders" sheetId="9" r:id="rId4"/>
    <sheet name="Avalanche" sheetId="8" r:id="rId5"/>
    <sheet name="ANSWERS" sheetId="13" r:id="rId6"/>
    <sheet name="SUMMARY OF ANSWERS" sheetId="19" r:id="rId7"/>
    <sheet name="PRINTABLE ANSWERS" sheetId="20" r:id="rId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9" l="1"/>
  <c r="H18" i="19"/>
  <c r="F20" i="19"/>
  <c r="H20" i="19"/>
  <c r="F22" i="19"/>
  <c r="H22" i="19"/>
  <c r="F24" i="19"/>
  <c r="H24" i="19"/>
  <c r="H16" i="19"/>
  <c r="F16" i="19"/>
  <c r="D16" i="19"/>
  <c r="D18" i="19"/>
  <c r="D20" i="19"/>
  <c r="D22" i="19"/>
  <c r="D24" i="19"/>
  <c r="B18" i="19"/>
  <c r="B20" i="19"/>
  <c r="B22" i="19"/>
  <c r="B24" i="19"/>
  <c r="B16" i="19"/>
  <c r="L18" i="19"/>
  <c r="L20" i="19"/>
  <c r="L22" i="19"/>
  <c r="L24" i="19"/>
  <c r="L16" i="19"/>
  <c r="K24" i="19"/>
  <c r="K22" i="19"/>
  <c r="K20" i="19"/>
  <c r="K18" i="19"/>
  <c r="K16" i="19"/>
  <c r="J80" i="13"/>
  <c r="H80" i="13"/>
  <c r="F80" i="13"/>
  <c r="D80" i="13"/>
  <c r="F61" i="13"/>
  <c r="D61" i="13"/>
  <c r="J61" i="13" s="1"/>
  <c r="F42" i="13"/>
  <c r="D42" i="13"/>
  <c r="J42" i="13" s="1"/>
  <c r="F25" i="13"/>
  <c r="D25" i="13"/>
  <c r="H61" i="13" l="1"/>
  <c r="H42" i="13"/>
  <c r="J25" i="13"/>
  <c r="H25" i="13"/>
  <c r="F6" i="13" l="1"/>
  <c r="D6" i="13"/>
  <c r="J6" i="13" l="1"/>
  <c r="H6" i="13"/>
</calcChain>
</file>

<file path=xl/sharedStrings.xml><?xml version="1.0" encoding="utf-8"?>
<sst xmlns="http://schemas.openxmlformats.org/spreadsheetml/2006/main" count="191" uniqueCount="43">
  <si>
    <t>Pro Football Customers</t>
  </si>
  <si>
    <t>College Football Customers</t>
  </si>
  <si>
    <t>College Basketball Customers</t>
  </si>
  <si>
    <t>Concert Customers</t>
  </si>
  <si>
    <t>Play Costumers</t>
  </si>
  <si>
    <t>Pl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</si>
  <si>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</si>
  <si>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</si>
  <si>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</si>
  <si>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</si>
  <si>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</si>
  <si>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</si>
  <si>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</si>
  <si>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</si>
  <si>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</si>
  <si>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</si>
  <si>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</si>
  <si>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</si>
  <si>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</si>
  <si>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</si>
  <si>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Level(97.0%)</t>
  </si>
  <si>
    <t xml:space="preserve"> +/-</t>
  </si>
  <si>
    <t>to</t>
  </si>
  <si>
    <t>Confidence Level(96.0%)</t>
  </si>
  <si>
    <t xml:space="preserve"> to</t>
  </si>
  <si>
    <t>Confidence Level(94.0%)</t>
  </si>
  <si>
    <t>Confidence Level(92.0%)</t>
  </si>
  <si>
    <t>Confidence Level(98.0%)</t>
  </si>
  <si>
    <t>A. Pro Football</t>
  </si>
  <si>
    <t>B. College Football</t>
  </si>
  <si>
    <t>C. College Basketball</t>
  </si>
  <si>
    <t>D. Concert</t>
  </si>
  <si>
    <t>E. Play</t>
  </si>
  <si>
    <t>#1</t>
  </si>
  <si>
    <t>#2</t>
  </si>
  <si>
    <t>S.D.</t>
  </si>
  <si>
    <t>P-hat</t>
  </si>
  <si>
    <t>A. College Basketball - male</t>
  </si>
  <si>
    <t>B. Concert - female</t>
  </si>
  <si>
    <t>C. Play - female</t>
  </si>
  <si>
    <t>D. Pro Football - male</t>
  </si>
  <si>
    <t>E. College Football - female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</si>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</sst>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2" borderId="0" xfId="0" applyFill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Fill="1"/>
    <xf numFmtId="0" fontId="0" fillId="12" borderId="0" xfId="0" applyFill="1"/>
    <xf numFmtId="0" fontId="0" fillId="13" borderId="0" xfId="0" applyFill="1"/>
    <xf numFmtId="0" fontId="3" fillId="11" borderId="0" xfId="0" applyFont="1" applyFill="1"/>
    <xf numFmtId="0" fontId="3" fillId="10" borderId="0" xfId="0" applyFont="1" applyFill="1"/>
    <xf numFmtId="0" fontId="3" fillId="0" borderId="0" xfId="0" applyFont="1" applyFill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Continuous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2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7" fontId="5" fillId="0" borderId="0" xfId="1" applyNumberFormat="1" applyFont="1"/>
    <xf numFmtId="0" fontId="2" fillId="0" borderId="0" xfId="0" applyFont="1" applyAlignment="1">
      <alignment horizontal="center"/>
    </xf>
    <xf numFmtId="167" fontId="5" fillId="0" borderId="0" xfId="0" applyNumberFormat="1" applyFont="1"/>
    <xf numFmtId="167" fontId="5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728539</xdr:colOff>
      <xdr:row>2</xdr:row>
      <xdr:rowOff>148405</xdr:rowOff>
    </xdr:from>
    <xdr:ext cx="7946021" cy="530658"/>
    <xdr:sp macro="" textlink="">
      <xdr:nvSpPr>
        <xdr:cNvPr id="2" name="Rectangle 1"/>
        <xdr:cNvSpPr/>
      </xdr:nvSpPr>
      <xdr:spPr>
        <a:xfrm>
          <a:off x="1338139" y="514165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2</xdr:row>
      <xdr:rowOff>99060</xdr:rowOff>
    </xdr:from>
    <xdr:ext cx="7946021" cy="530658"/>
    <xdr:sp macro="" textlink="">
      <xdr:nvSpPr>
        <xdr:cNvPr id="2" name="Rectangle 1"/>
        <xdr:cNvSpPr/>
      </xdr:nvSpPr>
      <xdr:spPr>
        <a:xfrm>
          <a:off x="1714500" y="4648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998220</xdr:colOff>
      <xdr:row>2</xdr:row>
      <xdr:rowOff>99060</xdr:rowOff>
    </xdr:from>
    <xdr:ext cx="7946021" cy="530658"/>
    <xdr:sp macro="" textlink="">
      <xdr:nvSpPr>
        <xdr:cNvPr id="3" name="Rectangle 2"/>
        <xdr:cNvSpPr/>
      </xdr:nvSpPr>
      <xdr:spPr>
        <a:xfrm>
          <a:off x="1607820" y="4648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1082040</xdr:colOff>
      <xdr:row>2</xdr:row>
      <xdr:rowOff>45720</xdr:rowOff>
    </xdr:from>
    <xdr:ext cx="7946021" cy="530658"/>
    <xdr:sp macro="" textlink="">
      <xdr:nvSpPr>
        <xdr:cNvPr id="2" name="Rectangle 1"/>
        <xdr:cNvSpPr/>
      </xdr:nvSpPr>
      <xdr:spPr>
        <a:xfrm>
          <a:off x="1691640" y="40386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2</xdr:row>
      <xdr:rowOff>137160</xdr:rowOff>
    </xdr:from>
    <xdr:ext cx="7946021" cy="530658"/>
    <xdr:sp macro="" textlink="">
      <xdr:nvSpPr>
        <xdr:cNvPr id="2" name="Rectangle 1"/>
        <xdr:cNvSpPr/>
      </xdr:nvSpPr>
      <xdr:spPr>
        <a:xfrm>
          <a:off x="1676400" y="5029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workbookViewId="0">
      <selection activeCell="J3" sqref="J3"/>
    </sheetView>
  </sheetViews>
  <sheetFormatPr defaultRowHeight="14.4" x14ac:dyDescent="0.3"/>
  <cols>
    <col min="1" max="1" width="8.88671875" style="11"/>
    <col min="2" max="2" width="21.33203125" customWidth="1"/>
    <col min="4" max="4" width="17.88671875" customWidth="1"/>
    <col min="5" max="5" width="15.109375" customWidth="1"/>
    <col min="6" max="6" width="20.109375" customWidth="1"/>
    <col min="7" max="7" width="13.33203125" customWidth="1"/>
    <col min="8" max="8" width="13.88671875" customWidth="1"/>
    <col min="9" max="9" width="20.6640625" customWidth="1"/>
    <col min="10" max="10" width="13.5546875" customWidth="1"/>
  </cols>
  <sheetData>
    <row r="1" spans="1:11" s="14" customFormat="1" x14ac:dyDescent="0.3">
      <c r="A1" s="11"/>
    </row>
    <row r="2" spans="1:11" s="16" customFormat="1" x14ac:dyDescent="0.3">
      <c r="A2" s="17"/>
    </row>
    <row r="3" spans="1:11" s="16" customFormat="1" ht="59.4" customHeight="1" x14ac:dyDescent="0.3">
      <c r="A3" s="17"/>
      <c r="B3" s="18"/>
      <c r="C3" s="18"/>
      <c r="D3" s="18"/>
      <c r="E3" s="18"/>
      <c r="F3" s="18"/>
      <c r="G3" s="18"/>
      <c r="H3" s="18"/>
      <c r="I3" s="18"/>
      <c r="J3" s="18"/>
    </row>
    <row r="4" spans="1:11" ht="54" x14ac:dyDescent="0.35">
      <c r="B4" s="2" t="s">
        <v>0</v>
      </c>
      <c r="C4" s="2"/>
      <c r="D4" s="2" t="s">
        <v>1</v>
      </c>
      <c r="E4" s="2"/>
      <c r="F4" s="2" t="s">
        <v>5</v>
      </c>
      <c r="G4" s="2"/>
      <c r="H4" s="2" t="s">
        <v>3</v>
      </c>
      <c r="I4" s="2"/>
      <c r="J4" s="2" t="s">
        <v>4</v>
      </c>
      <c r="K4" s="2"/>
    </row>
    <row r="5" spans="1:11" x14ac:dyDescent="0.3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1:11" x14ac:dyDescent="0.3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1:11" x14ac:dyDescent="0.3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1:11" x14ac:dyDescent="0.3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1:11" x14ac:dyDescent="0.3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1:11" x14ac:dyDescent="0.3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1:11" x14ac:dyDescent="0.3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1:11" x14ac:dyDescent="0.3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1:11" x14ac:dyDescent="0.3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1:11" x14ac:dyDescent="0.3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1:11" x14ac:dyDescent="0.3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1:11" x14ac:dyDescent="0.3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 x14ac:dyDescent="0.3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 x14ac:dyDescent="0.3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 x14ac:dyDescent="0.3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 x14ac:dyDescent="0.3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 x14ac:dyDescent="0.3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 x14ac:dyDescent="0.3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 x14ac:dyDescent="0.3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 x14ac:dyDescent="0.3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 x14ac:dyDescent="0.3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 x14ac:dyDescent="0.3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 x14ac:dyDescent="0.3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 x14ac:dyDescent="0.3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 x14ac:dyDescent="0.3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 x14ac:dyDescent="0.3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 x14ac:dyDescent="0.3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 x14ac:dyDescent="0.3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 x14ac:dyDescent="0.3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 x14ac:dyDescent="0.3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 x14ac:dyDescent="0.3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 x14ac:dyDescent="0.3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 x14ac:dyDescent="0.3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 x14ac:dyDescent="0.3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 x14ac:dyDescent="0.3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 x14ac:dyDescent="0.3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 x14ac:dyDescent="0.3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 x14ac:dyDescent="0.3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 x14ac:dyDescent="0.3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 x14ac:dyDescent="0.3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 x14ac:dyDescent="0.3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 x14ac:dyDescent="0.3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 x14ac:dyDescent="0.3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 x14ac:dyDescent="0.3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 x14ac:dyDescent="0.3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 x14ac:dyDescent="0.3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 x14ac:dyDescent="0.3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 x14ac:dyDescent="0.3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 x14ac:dyDescent="0.3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 x14ac:dyDescent="0.3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 x14ac:dyDescent="0.3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 x14ac:dyDescent="0.3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 x14ac:dyDescent="0.3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 x14ac:dyDescent="0.3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 x14ac:dyDescent="0.3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 x14ac:dyDescent="0.3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 x14ac:dyDescent="0.3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 x14ac:dyDescent="0.3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 x14ac:dyDescent="0.3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 x14ac:dyDescent="0.3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 x14ac:dyDescent="0.3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 x14ac:dyDescent="0.3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 x14ac:dyDescent="0.3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 x14ac:dyDescent="0.3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 x14ac:dyDescent="0.3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 x14ac:dyDescent="0.3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 x14ac:dyDescent="0.3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 x14ac:dyDescent="0.3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 x14ac:dyDescent="0.3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 x14ac:dyDescent="0.3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 x14ac:dyDescent="0.3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 x14ac:dyDescent="0.3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 x14ac:dyDescent="0.3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 x14ac:dyDescent="0.3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 x14ac:dyDescent="0.3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 x14ac:dyDescent="0.3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 x14ac:dyDescent="0.3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 x14ac:dyDescent="0.3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 x14ac:dyDescent="0.3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 x14ac:dyDescent="0.3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 x14ac:dyDescent="0.3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 x14ac:dyDescent="0.3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 x14ac:dyDescent="0.3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 x14ac:dyDescent="0.3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 x14ac:dyDescent="0.3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 x14ac:dyDescent="0.3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 x14ac:dyDescent="0.3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 x14ac:dyDescent="0.3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 x14ac:dyDescent="0.3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 x14ac:dyDescent="0.3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 x14ac:dyDescent="0.3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 x14ac:dyDescent="0.3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 x14ac:dyDescent="0.3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 x14ac:dyDescent="0.3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 x14ac:dyDescent="0.3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 x14ac:dyDescent="0.3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 x14ac:dyDescent="0.3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 x14ac:dyDescent="0.3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 x14ac:dyDescent="0.3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 x14ac:dyDescent="0.3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 x14ac:dyDescent="0.3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 x14ac:dyDescent="0.3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 x14ac:dyDescent="0.3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 x14ac:dyDescent="0.3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 x14ac:dyDescent="0.3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 x14ac:dyDescent="0.3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 x14ac:dyDescent="0.3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 x14ac:dyDescent="0.3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1:10" x14ac:dyDescent="0.3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1:10" x14ac:dyDescent="0.3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1:10" s="14" customFormat="1" x14ac:dyDescent="0.3">
      <c r="A121" s="11"/>
    </row>
    <row r="122" spans="1:10" s="14" customFormat="1" x14ac:dyDescent="0.3">
      <c r="A122" s="11"/>
    </row>
    <row r="123" spans="1:10" s="14" customFormat="1" x14ac:dyDescent="0.3">
      <c r="A123" s="11"/>
    </row>
    <row r="124" spans="1:10" s="14" customFormat="1" x14ac:dyDescent="0.3">
      <c r="A124" s="11"/>
    </row>
    <row r="125" spans="1:10" s="14" customFormat="1" x14ac:dyDescent="0.3">
      <c r="A125" s="1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4"/>
  <sheetViews>
    <sheetView topLeftCell="A2" workbookViewId="0">
      <selection activeCell="E5" sqref="E5"/>
    </sheetView>
  </sheetViews>
  <sheetFormatPr defaultRowHeight="14.4" x14ac:dyDescent="0.3"/>
  <cols>
    <col min="1" max="1" width="8.88671875" style="5"/>
    <col min="2" max="2" width="21.33203125" customWidth="1"/>
    <col min="4" max="4" width="17.88671875" customWidth="1"/>
    <col min="5" max="5" width="15.109375" customWidth="1"/>
    <col min="6" max="6" width="20.109375" customWidth="1"/>
    <col min="7" max="7" width="13.33203125" customWidth="1"/>
    <col min="8" max="8" width="13.88671875" customWidth="1"/>
    <col min="9" max="9" width="20.6640625" customWidth="1"/>
    <col min="10" max="10" width="13.5546875" customWidth="1"/>
  </cols>
  <sheetData>
    <row r="1" spans="2:11" s="15" customFormat="1" x14ac:dyDescent="0.3"/>
    <row r="2" spans="2:11" s="14" customFormat="1" x14ac:dyDescent="0.3"/>
    <row r="3" spans="2:11" s="14" customFormat="1" ht="57.6" customHeight="1" x14ac:dyDescent="0.3">
      <c r="B3" s="13"/>
      <c r="C3" s="13"/>
      <c r="D3" s="13"/>
      <c r="E3" s="13"/>
      <c r="F3" s="13"/>
      <c r="G3" s="13"/>
      <c r="H3" s="13"/>
      <c r="I3" s="13"/>
      <c r="J3" s="13"/>
    </row>
    <row r="4" spans="2:11" ht="54" x14ac:dyDescent="0.35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 x14ac:dyDescent="0.3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 x14ac:dyDescent="0.3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 x14ac:dyDescent="0.3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 x14ac:dyDescent="0.3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 x14ac:dyDescent="0.3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 x14ac:dyDescent="0.3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 x14ac:dyDescent="0.3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 x14ac:dyDescent="0.3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 x14ac:dyDescent="0.3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 x14ac:dyDescent="0.3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 x14ac:dyDescent="0.3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 x14ac:dyDescent="0.3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 x14ac:dyDescent="0.3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 x14ac:dyDescent="0.3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 x14ac:dyDescent="0.3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 x14ac:dyDescent="0.3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 x14ac:dyDescent="0.3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 x14ac:dyDescent="0.3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 x14ac:dyDescent="0.3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 x14ac:dyDescent="0.3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 x14ac:dyDescent="0.3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 x14ac:dyDescent="0.3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 x14ac:dyDescent="0.3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 x14ac:dyDescent="0.3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 x14ac:dyDescent="0.3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 x14ac:dyDescent="0.3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 x14ac:dyDescent="0.3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 x14ac:dyDescent="0.3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 x14ac:dyDescent="0.3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 x14ac:dyDescent="0.3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 x14ac:dyDescent="0.3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 x14ac:dyDescent="0.3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 x14ac:dyDescent="0.3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 x14ac:dyDescent="0.3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 x14ac:dyDescent="0.3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 x14ac:dyDescent="0.3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 x14ac:dyDescent="0.3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 x14ac:dyDescent="0.3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 x14ac:dyDescent="0.3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 x14ac:dyDescent="0.3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 x14ac:dyDescent="0.3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 x14ac:dyDescent="0.3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 x14ac:dyDescent="0.3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 x14ac:dyDescent="0.3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 x14ac:dyDescent="0.3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 x14ac:dyDescent="0.3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 x14ac:dyDescent="0.3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 x14ac:dyDescent="0.3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 x14ac:dyDescent="0.3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 x14ac:dyDescent="0.3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 x14ac:dyDescent="0.3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 x14ac:dyDescent="0.3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 x14ac:dyDescent="0.3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 x14ac:dyDescent="0.3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 x14ac:dyDescent="0.3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 x14ac:dyDescent="0.3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 x14ac:dyDescent="0.3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 x14ac:dyDescent="0.3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 x14ac:dyDescent="0.3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 x14ac:dyDescent="0.3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 x14ac:dyDescent="0.3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 x14ac:dyDescent="0.3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 x14ac:dyDescent="0.3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 x14ac:dyDescent="0.3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 x14ac:dyDescent="0.3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 x14ac:dyDescent="0.3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 x14ac:dyDescent="0.3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 x14ac:dyDescent="0.3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 x14ac:dyDescent="0.3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 x14ac:dyDescent="0.3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 x14ac:dyDescent="0.3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 x14ac:dyDescent="0.3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 x14ac:dyDescent="0.3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 x14ac:dyDescent="0.3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 x14ac:dyDescent="0.3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 x14ac:dyDescent="0.3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 x14ac:dyDescent="0.3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 x14ac:dyDescent="0.3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 x14ac:dyDescent="0.3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 x14ac:dyDescent="0.3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 x14ac:dyDescent="0.3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 x14ac:dyDescent="0.3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 x14ac:dyDescent="0.3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 x14ac:dyDescent="0.3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 x14ac:dyDescent="0.3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 x14ac:dyDescent="0.3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 x14ac:dyDescent="0.3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 x14ac:dyDescent="0.3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 x14ac:dyDescent="0.3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 x14ac:dyDescent="0.3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 x14ac:dyDescent="0.3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 x14ac:dyDescent="0.3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 x14ac:dyDescent="0.3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 x14ac:dyDescent="0.3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 x14ac:dyDescent="0.3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 x14ac:dyDescent="0.3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 x14ac:dyDescent="0.3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 x14ac:dyDescent="0.3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 x14ac:dyDescent="0.3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 x14ac:dyDescent="0.3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 x14ac:dyDescent="0.3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 x14ac:dyDescent="0.3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 x14ac:dyDescent="0.3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 x14ac:dyDescent="0.3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 x14ac:dyDescent="0.3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 x14ac:dyDescent="0.3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 x14ac:dyDescent="0.3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 x14ac:dyDescent="0.3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 x14ac:dyDescent="0.3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 x14ac:dyDescent="0.3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2:10" s="14" customFormat="1" x14ac:dyDescent="0.3"/>
    <row r="122" spans="2:10" s="14" customFormat="1" x14ac:dyDescent="0.3"/>
    <row r="123" spans="2:10" s="14" customFormat="1" x14ac:dyDescent="0.3"/>
    <row r="124" spans="2:10" s="14" customFormat="1" x14ac:dyDescent="0.3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opLeftCell="A5" workbookViewId="0">
      <selection activeCell="M10" sqref="M10"/>
    </sheetView>
  </sheetViews>
  <sheetFormatPr defaultRowHeight="14.4" x14ac:dyDescent="0.3"/>
  <cols>
    <col min="1" max="1" width="8.88671875" style="12"/>
    <col min="2" max="2" width="21.33203125" customWidth="1"/>
    <col min="4" max="4" width="17.88671875" customWidth="1"/>
    <col min="5" max="5" width="15.109375" customWidth="1"/>
    <col min="6" max="6" width="20.109375" customWidth="1"/>
    <col min="7" max="7" width="13.33203125" customWidth="1"/>
    <col min="8" max="8" width="13.88671875" customWidth="1"/>
    <col min="9" max="9" width="20.6640625" customWidth="1"/>
    <col min="10" max="10" width="13.5546875" customWidth="1"/>
  </cols>
  <sheetData>
    <row r="1" spans="2:11" s="7" customFormat="1" x14ac:dyDescent="0.3"/>
    <row r="2" spans="2:11" s="8" customFormat="1" x14ac:dyDescent="0.3"/>
    <row r="3" spans="2:11" s="8" customFormat="1" ht="55.8" customHeight="1" x14ac:dyDescent="0.3">
      <c r="B3" s="13"/>
      <c r="C3" s="13"/>
      <c r="D3" s="13"/>
      <c r="E3" s="13"/>
      <c r="F3" s="13"/>
      <c r="G3" s="13"/>
      <c r="H3" s="13"/>
      <c r="I3" s="13"/>
      <c r="J3" s="13"/>
    </row>
    <row r="4" spans="2:11" ht="54" x14ac:dyDescent="0.35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 x14ac:dyDescent="0.3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 x14ac:dyDescent="0.3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 x14ac:dyDescent="0.3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 x14ac:dyDescent="0.3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 x14ac:dyDescent="0.3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 x14ac:dyDescent="0.3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 x14ac:dyDescent="0.3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 x14ac:dyDescent="0.3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 x14ac:dyDescent="0.3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 x14ac:dyDescent="0.3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 x14ac:dyDescent="0.3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 x14ac:dyDescent="0.3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 x14ac:dyDescent="0.3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 x14ac:dyDescent="0.3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 x14ac:dyDescent="0.3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 x14ac:dyDescent="0.3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 x14ac:dyDescent="0.3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 x14ac:dyDescent="0.3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 x14ac:dyDescent="0.3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 x14ac:dyDescent="0.3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 x14ac:dyDescent="0.3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 x14ac:dyDescent="0.3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 x14ac:dyDescent="0.3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 x14ac:dyDescent="0.3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 x14ac:dyDescent="0.3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 x14ac:dyDescent="0.3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 x14ac:dyDescent="0.3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 x14ac:dyDescent="0.3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 x14ac:dyDescent="0.3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 x14ac:dyDescent="0.3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 x14ac:dyDescent="0.3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 x14ac:dyDescent="0.3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 x14ac:dyDescent="0.3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 x14ac:dyDescent="0.3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 x14ac:dyDescent="0.3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 x14ac:dyDescent="0.3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 x14ac:dyDescent="0.3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 x14ac:dyDescent="0.3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 x14ac:dyDescent="0.3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 x14ac:dyDescent="0.3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 x14ac:dyDescent="0.3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 x14ac:dyDescent="0.3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 x14ac:dyDescent="0.3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 x14ac:dyDescent="0.3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 x14ac:dyDescent="0.3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 x14ac:dyDescent="0.3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 x14ac:dyDescent="0.3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 x14ac:dyDescent="0.3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 x14ac:dyDescent="0.3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 x14ac:dyDescent="0.3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 x14ac:dyDescent="0.3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 x14ac:dyDescent="0.3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 x14ac:dyDescent="0.3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 x14ac:dyDescent="0.3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 x14ac:dyDescent="0.3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 x14ac:dyDescent="0.3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 x14ac:dyDescent="0.3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 x14ac:dyDescent="0.3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 x14ac:dyDescent="0.3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 x14ac:dyDescent="0.3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 x14ac:dyDescent="0.3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 x14ac:dyDescent="0.3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 x14ac:dyDescent="0.3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 x14ac:dyDescent="0.3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 x14ac:dyDescent="0.3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 x14ac:dyDescent="0.3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 x14ac:dyDescent="0.3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 x14ac:dyDescent="0.3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 x14ac:dyDescent="0.3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 x14ac:dyDescent="0.3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 x14ac:dyDescent="0.3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 x14ac:dyDescent="0.3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 x14ac:dyDescent="0.3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 x14ac:dyDescent="0.3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 x14ac:dyDescent="0.3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 x14ac:dyDescent="0.3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 x14ac:dyDescent="0.3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 x14ac:dyDescent="0.3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 x14ac:dyDescent="0.3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 x14ac:dyDescent="0.3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 x14ac:dyDescent="0.3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 x14ac:dyDescent="0.3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 x14ac:dyDescent="0.3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 x14ac:dyDescent="0.3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 x14ac:dyDescent="0.3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 x14ac:dyDescent="0.3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 x14ac:dyDescent="0.3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 x14ac:dyDescent="0.3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 x14ac:dyDescent="0.3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 x14ac:dyDescent="0.3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 x14ac:dyDescent="0.3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 x14ac:dyDescent="0.3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 x14ac:dyDescent="0.3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 x14ac:dyDescent="0.3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 x14ac:dyDescent="0.3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 x14ac:dyDescent="0.3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 x14ac:dyDescent="0.3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 x14ac:dyDescent="0.3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 x14ac:dyDescent="0.3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 x14ac:dyDescent="0.3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 x14ac:dyDescent="0.3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 x14ac:dyDescent="0.3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 x14ac:dyDescent="0.3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 x14ac:dyDescent="0.3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 x14ac:dyDescent="0.3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 x14ac:dyDescent="0.3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 x14ac:dyDescent="0.3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 x14ac:dyDescent="0.3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 x14ac:dyDescent="0.3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 x14ac:dyDescent="0.3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19" spans="2:10" s="8" customFormat="1" x14ac:dyDescent="0.3"/>
    <row r="120" spans="2:10" s="8" customFormat="1" x14ac:dyDescent="0.3"/>
    <row r="121" spans="2:10" s="8" customFormat="1" x14ac:dyDescent="0.3"/>
    <row r="122" spans="2:10" s="8" customFormat="1" x14ac:dyDescent="0.3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opLeftCell="A82" workbookViewId="0">
      <selection activeCell="L16" sqref="L16"/>
    </sheetView>
  </sheetViews>
  <sheetFormatPr defaultRowHeight="14.4" x14ac:dyDescent="0.3"/>
  <cols>
    <col min="1" max="1" width="8.88671875" style="8"/>
    <col min="2" max="2" width="21.33203125" customWidth="1"/>
    <col min="4" max="4" width="17.88671875" customWidth="1"/>
    <col min="5" max="5" width="15.109375" customWidth="1"/>
    <col min="6" max="6" width="20.109375" customWidth="1"/>
    <col min="7" max="7" width="13.33203125" customWidth="1"/>
    <col min="8" max="8" width="13.88671875" customWidth="1"/>
    <col min="9" max="9" width="20.6640625" customWidth="1"/>
    <col min="10" max="10" width="13.5546875" customWidth="1"/>
  </cols>
  <sheetData>
    <row r="1" spans="2:11" s="9" customFormat="1" x14ac:dyDescent="0.3"/>
    <row r="2" spans="2:11" s="10" customFormat="1" ht="13.8" customHeight="1" x14ac:dyDescent="0.3"/>
    <row r="3" spans="2:11" s="10" customFormat="1" ht="51.6" customHeight="1" x14ac:dyDescent="0.3">
      <c r="B3" s="13"/>
      <c r="C3" s="13"/>
      <c r="D3" s="13"/>
      <c r="E3" s="13"/>
      <c r="F3" s="13"/>
      <c r="G3" s="13"/>
      <c r="H3" s="13"/>
      <c r="I3" s="13"/>
      <c r="J3" s="13"/>
    </row>
    <row r="4" spans="2:11" ht="54" x14ac:dyDescent="0.35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 x14ac:dyDescent="0.3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 x14ac:dyDescent="0.3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 x14ac:dyDescent="0.3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 x14ac:dyDescent="0.3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 x14ac:dyDescent="0.3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 x14ac:dyDescent="0.3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 x14ac:dyDescent="0.3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 x14ac:dyDescent="0.3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 x14ac:dyDescent="0.3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 x14ac:dyDescent="0.3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 x14ac:dyDescent="0.3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 x14ac:dyDescent="0.3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 x14ac:dyDescent="0.3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 x14ac:dyDescent="0.3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 x14ac:dyDescent="0.3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 x14ac:dyDescent="0.3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 x14ac:dyDescent="0.3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 x14ac:dyDescent="0.3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 x14ac:dyDescent="0.3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 x14ac:dyDescent="0.3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 x14ac:dyDescent="0.3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 x14ac:dyDescent="0.3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 x14ac:dyDescent="0.3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 x14ac:dyDescent="0.3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 x14ac:dyDescent="0.3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 x14ac:dyDescent="0.3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 x14ac:dyDescent="0.3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 x14ac:dyDescent="0.3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 x14ac:dyDescent="0.3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 x14ac:dyDescent="0.3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 x14ac:dyDescent="0.3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 x14ac:dyDescent="0.3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 x14ac:dyDescent="0.3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 x14ac:dyDescent="0.3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 x14ac:dyDescent="0.3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 x14ac:dyDescent="0.3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 x14ac:dyDescent="0.3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 x14ac:dyDescent="0.3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 x14ac:dyDescent="0.3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 x14ac:dyDescent="0.3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 x14ac:dyDescent="0.3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 x14ac:dyDescent="0.3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 x14ac:dyDescent="0.3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 x14ac:dyDescent="0.3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 x14ac:dyDescent="0.3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 x14ac:dyDescent="0.3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 x14ac:dyDescent="0.3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 x14ac:dyDescent="0.3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 x14ac:dyDescent="0.3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 x14ac:dyDescent="0.3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 x14ac:dyDescent="0.3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 x14ac:dyDescent="0.3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 x14ac:dyDescent="0.3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 x14ac:dyDescent="0.3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 x14ac:dyDescent="0.3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 x14ac:dyDescent="0.3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 x14ac:dyDescent="0.3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 x14ac:dyDescent="0.3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 x14ac:dyDescent="0.3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 x14ac:dyDescent="0.3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 x14ac:dyDescent="0.3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 x14ac:dyDescent="0.3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 x14ac:dyDescent="0.3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 x14ac:dyDescent="0.3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 x14ac:dyDescent="0.3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 x14ac:dyDescent="0.3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 x14ac:dyDescent="0.3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 x14ac:dyDescent="0.3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 x14ac:dyDescent="0.3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 x14ac:dyDescent="0.3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 x14ac:dyDescent="0.3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 x14ac:dyDescent="0.3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 x14ac:dyDescent="0.3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 x14ac:dyDescent="0.3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 x14ac:dyDescent="0.3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 x14ac:dyDescent="0.3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 x14ac:dyDescent="0.3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 x14ac:dyDescent="0.3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 x14ac:dyDescent="0.3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 x14ac:dyDescent="0.3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 x14ac:dyDescent="0.3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 x14ac:dyDescent="0.3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 x14ac:dyDescent="0.3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 x14ac:dyDescent="0.3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 x14ac:dyDescent="0.3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 x14ac:dyDescent="0.3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 x14ac:dyDescent="0.3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 x14ac:dyDescent="0.3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 x14ac:dyDescent="0.3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 x14ac:dyDescent="0.3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 x14ac:dyDescent="0.3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 x14ac:dyDescent="0.3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 x14ac:dyDescent="0.3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 x14ac:dyDescent="0.3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 x14ac:dyDescent="0.3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 x14ac:dyDescent="0.3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 x14ac:dyDescent="0.3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 x14ac:dyDescent="0.3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 x14ac:dyDescent="0.3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 x14ac:dyDescent="0.3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 x14ac:dyDescent="0.3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 x14ac:dyDescent="0.3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 x14ac:dyDescent="0.3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 x14ac:dyDescent="0.3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 x14ac:dyDescent="0.3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 x14ac:dyDescent="0.3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 x14ac:dyDescent="0.3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 x14ac:dyDescent="0.3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 x14ac:dyDescent="0.3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 x14ac:dyDescent="0.3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18" spans="2:10" s="11" customFormat="1" x14ac:dyDescent="0.3"/>
    <row r="119" spans="2:10" s="11" customFormat="1" x14ac:dyDescent="0.3"/>
    <row r="120" spans="2:10" s="11" customFormat="1" x14ac:dyDescent="0.3"/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5"/>
  <sheetViews>
    <sheetView topLeftCell="A5" workbookViewId="0">
      <selection activeCell="B117" sqref="B117"/>
    </sheetView>
  </sheetViews>
  <sheetFormatPr defaultRowHeight="14.4" x14ac:dyDescent="0.3"/>
  <cols>
    <col min="1" max="1" width="8.88671875" style="3"/>
    <col min="2" max="2" width="21.33203125" customWidth="1"/>
    <col min="4" max="4" width="17.88671875" customWidth="1"/>
    <col min="5" max="5" width="15.109375" customWidth="1"/>
    <col min="6" max="6" width="20.109375" customWidth="1"/>
    <col min="7" max="7" width="13.33203125" customWidth="1"/>
    <col min="8" max="8" width="13.88671875" customWidth="1"/>
    <col min="9" max="9" width="20.6640625" customWidth="1"/>
    <col min="10" max="10" width="13.5546875" customWidth="1"/>
  </cols>
  <sheetData>
    <row r="1" spans="2:11" s="4" customFormat="1" x14ac:dyDescent="0.3"/>
    <row r="2" spans="2:11" s="5" customFormat="1" x14ac:dyDescent="0.3"/>
    <row r="3" spans="2:11" s="5" customFormat="1" ht="63" customHeight="1" x14ac:dyDescent="0.3">
      <c r="B3" s="13"/>
      <c r="C3" s="13"/>
      <c r="D3" s="13"/>
      <c r="E3" s="13"/>
      <c r="F3" s="13"/>
      <c r="G3" s="13"/>
      <c r="H3" s="13"/>
      <c r="I3" s="13"/>
      <c r="J3" s="13"/>
    </row>
    <row r="4" spans="2:11" ht="54" x14ac:dyDescent="0.35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 x14ac:dyDescent="0.3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 x14ac:dyDescent="0.3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 x14ac:dyDescent="0.3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 x14ac:dyDescent="0.3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 x14ac:dyDescent="0.3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 x14ac:dyDescent="0.3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 x14ac:dyDescent="0.3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 x14ac:dyDescent="0.3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 x14ac:dyDescent="0.3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 x14ac:dyDescent="0.3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 x14ac:dyDescent="0.3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 x14ac:dyDescent="0.3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 x14ac:dyDescent="0.3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 x14ac:dyDescent="0.3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 x14ac:dyDescent="0.3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 x14ac:dyDescent="0.3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 x14ac:dyDescent="0.3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 x14ac:dyDescent="0.3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 x14ac:dyDescent="0.3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 x14ac:dyDescent="0.3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 x14ac:dyDescent="0.3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 x14ac:dyDescent="0.3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 x14ac:dyDescent="0.3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 x14ac:dyDescent="0.3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 x14ac:dyDescent="0.3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 x14ac:dyDescent="0.3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 x14ac:dyDescent="0.3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 x14ac:dyDescent="0.3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 x14ac:dyDescent="0.3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 x14ac:dyDescent="0.3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 x14ac:dyDescent="0.3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 x14ac:dyDescent="0.3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 x14ac:dyDescent="0.3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 x14ac:dyDescent="0.3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 x14ac:dyDescent="0.3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 x14ac:dyDescent="0.3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 x14ac:dyDescent="0.3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 x14ac:dyDescent="0.3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 x14ac:dyDescent="0.3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 x14ac:dyDescent="0.3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 x14ac:dyDescent="0.3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 x14ac:dyDescent="0.3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 x14ac:dyDescent="0.3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 x14ac:dyDescent="0.3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 x14ac:dyDescent="0.3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 x14ac:dyDescent="0.3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 x14ac:dyDescent="0.3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 x14ac:dyDescent="0.3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 x14ac:dyDescent="0.3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 x14ac:dyDescent="0.3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 x14ac:dyDescent="0.3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 x14ac:dyDescent="0.3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 x14ac:dyDescent="0.3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 x14ac:dyDescent="0.3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 x14ac:dyDescent="0.3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 x14ac:dyDescent="0.3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 x14ac:dyDescent="0.3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 x14ac:dyDescent="0.3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 x14ac:dyDescent="0.3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 x14ac:dyDescent="0.3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 x14ac:dyDescent="0.3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 x14ac:dyDescent="0.3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 x14ac:dyDescent="0.3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 x14ac:dyDescent="0.3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 x14ac:dyDescent="0.3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 x14ac:dyDescent="0.3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 x14ac:dyDescent="0.3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 x14ac:dyDescent="0.3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 x14ac:dyDescent="0.3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 x14ac:dyDescent="0.3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 x14ac:dyDescent="0.3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 x14ac:dyDescent="0.3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 x14ac:dyDescent="0.3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 x14ac:dyDescent="0.3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 x14ac:dyDescent="0.3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 x14ac:dyDescent="0.3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 x14ac:dyDescent="0.3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 x14ac:dyDescent="0.3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 x14ac:dyDescent="0.3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 x14ac:dyDescent="0.3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 x14ac:dyDescent="0.3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 x14ac:dyDescent="0.3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 x14ac:dyDescent="0.3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 x14ac:dyDescent="0.3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 x14ac:dyDescent="0.3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 x14ac:dyDescent="0.3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 x14ac:dyDescent="0.3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 x14ac:dyDescent="0.3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 x14ac:dyDescent="0.3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 x14ac:dyDescent="0.3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 x14ac:dyDescent="0.3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 x14ac:dyDescent="0.3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 x14ac:dyDescent="0.3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 x14ac:dyDescent="0.3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 x14ac:dyDescent="0.3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 x14ac:dyDescent="0.3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 x14ac:dyDescent="0.3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 x14ac:dyDescent="0.3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 x14ac:dyDescent="0.3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 x14ac:dyDescent="0.3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 x14ac:dyDescent="0.3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 x14ac:dyDescent="0.3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 x14ac:dyDescent="0.3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 x14ac:dyDescent="0.3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 x14ac:dyDescent="0.3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 x14ac:dyDescent="0.3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 x14ac:dyDescent="0.3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 x14ac:dyDescent="0.3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 x14ac:dyDescent="0.3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 x14ac:dyDescent="0.3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2:10" s="6" customFormat="1" x14ac:dyDescent="0.3"/>
    <row r="122" spans="2:10" s="5" customFormat="1" x14ac:dyDescent="0.3"/>
    <row r="123" spans="2:10" s="5" customFormat="1" x14ac:dyDescent="0.3"/>
    <row r="124" spans="2:10" s="5" customFormat="1" x14ac:dyDescent="0.3"/>
    <row r="125" spans="2:10" s="5" customFormat="1" x14ac:dyDescent="0.3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>
      <selection activeCell="F30" sqref="F30"/>
    </sheetView>
  </sheetViews>
  <sheetFormatPr defaultRowHeight="14.4" x14ac:dyDescent="0.3"/>
  <cols>
    <col min="1" max="1" width="26.44140625" customWidth="1"/>
    <col min="2" max="2" width="18" customWidth="1"/>
    <col min="4" max="4" width="9.5546875" bestFit="1" customWidth="1"/>
    <col min="6" max="6" width="9" bestFit="1" customWidth="1"/>
    <col min="8" max="8" width="9.5546875" bestFit="1" customWidth="1"/>
    <col min="10" max="10" width="9.5546875" bestFit="1" customWidth="1"/>
  </cols>
  <sheetData>
    <row r="1" spans="1:10" x14ac:dyDescent="0.3">
      <c r="A1" s="21" t="s">
        <v>6</v>
      </c>
      <c r="B1" s="21"/>
    </row>
    <row r="2" spans="1:10" x14ac:dyDescent="0.3">
      <c r="A2" s="19"/>
      <c r="B2" s="19"/>
    </row>
    <row r="3" spans="1:10" x14ac:dyDescent="0.3">
      <c r="A3" s="19" t="s">
        <v>7</v>
      </c>
      <c r="B3" s="19">
        <v>59.264150943396224</v>
      </c>
    </row>
    <row r="4" spans="1:10" x14ac:dyDescent="0.3">
      <c r="A4" s="19" t="s">
        <v>8</v>
      </c>
      <c r="B4" s="19">
        <v>2.2001920150948306</v>
      </c>
    </row>
    <row r="5" spans="1:10" x14ac:dyDescent="0.3">
      <c r="A5" s="19" t="s">
        <v>9</v>
      </c>
      <c r="B5" s="19">
        <v>59.5</v>
      </c>
    </row>
    <row r="6" spans="1:10" ht="18" x14ac:dyDescent="0.35">
      <c r="A6" s="19" t="s">
        <v>10</v>
      </c>
      <c r="B6" s="19">
        <v>63</v>
      </c>
      <c r="D6" s="22">
        <f>B3</f>
        <v>59.264150943396224</v>
      </c>
      <c r="E6" s="22" t="s">
        <v>21</v>
      </c>
      <c r="F6" s="22">
        <f>B16</f>
        <v>4.8403818347889995</v>
      </c>
      <c r="G6" s="22"/>
      <c r="H6" s="22">
        <f>D6-F6</f>
        <v>54.423769108607225</v>
      </c>
      <c r="I6" s="23" t="s">
        <v>22</v>
      </c>
      <c r="J6" s="22">
        <f>D6+F6</f>
        <v>64.104532778185217</v>
      </c>
    </row>
    <row r="7" spans="1:10" x14ac:dyDescent="0.3">
      <c r="A7" s="19" t="s">
        <v>11</v>
      </c>
      <c r="B7" s="19">
        <v>22.652363226569264</v>
      </c>
    </row>
    <row r="8" spans="1:10" x14ac:dyDescent="0.3">
      <c r="A8" s="19" t="s">
        <v>12</v>
      </c>
      <c r="B8" s="19">
        <v>513.12955974842748</v>
      </c>
    </row>
    <row r="9" spans="1:10" x14ac:dyDescent="0.3">
      <c r="A9" s="19" t="s">
        <v>13</v>
      </c>
      <c r="B9" s="19">
        <v>-0.92135782107942976</v>
      </c>
    </row>
    <row r="10" spans="1:10" x14ac:dyDescent="0.3">
      <c r="A10" s="19" t="s">
        <v>14</v>
      </c>
      <c r="B10" s="19">
        <v>-7.2337232176418548E-2</v>
      </c>
    </row>
    <row r="11" spans="1:10" x14ac:dyDescent="0.3">
      <c r="A11" s="19" t="s">
        <v>15</v>
      </c>
      <c r="B11" s="19">
        <v>79</v>
      </c>
    </row>
    <row r="12" spans="1:10" x14ac:dyDescent="0.3">
      <c r="A12" s="19" t="s">
        <v>16</v>
      </c>
      <c r="B12" s="19">
        <v>18</v>
      </c>
    </row>
    <row r="13" spans="1:10" x14ac:dyDescent="0.3">
      <c r="A13" s="19" t="s">
        <v>17</v>
      </c>
      <c r="B13" s="19">
        <v>97</v>
      </c>
    </row>
    <row r="14" spans="1:10" x14ac:dyDescent="0.3">
      <c r="A14" s="19" t="s">
        <v>18</v>
      </c>
      <c r="B14" s="19">
        <v>6282</v>
      </c>
    </row>
    <row r="15" spans="1:10" x14ac:dyDescent="0.3">
      <c r="A15" s="19" t="s">
        <v>19</v>
      </c>
      <c r="B15" s="19">
        <v>106</v>
      </c>
    </row>
    <row r="16" spans="1:10" ht="15" thickBot="1" x14ac:dyDescent="0.35">
      <c r="A16" s="20" t="s">
        <v>20</v>
      </c>
      <c r="B16" s="20">
        <v>4.8403818347889995</v>
      </c>
    </row>
    <row r="18" spans="1:10" ht="15" thickBot="1" x14ac:dyDescent="0.35"/>
    <row r="19" spans="1:10" x14ac:dyDescent="0.3">
      <c r="A19" s="21" t="s">
        <v>6</v>
      </c>
      <c r="B19" s="21"/>
    </row>
    <row r="20" spans="1:10" x14ac:dyDescent="0.3">
      <c r="A20" s="19"/>
      <c r="B20" s="19"/>
    </row>
    <row r="21" spans="1:10" x14ac:dyDescent="0.3">
      <c r="A21" s="19" t="s">
        <v>7</v>
      </c>
      <c r="B21" s="19">
        <v>58.827272727272728</v>
      </c>
    </row>
    <row r="22" spans="1:10" x14ac:dyDescent="0.3">
      <c r="A22" s="19" t="s">
        <v>8</v>
      </c>
      <c r="B22" s="19">
        <v>2.3313814140761626</v>
      </c>
    </row>
    <row r="23" spans="1:10" x14ac:dyDescent="0.3">
      <c r="A23" s="19" t="s">
        <v>9</v>
      </c>
      <c r="B23" s="19">
        <v>60.5</v>
      </c>
    </row>
    <row r="24" spans="1:10" x14ac:dyDescent="0.3">
      <c r="A24" s="19" t="s">
        <v>10</v>
      </c>
      <c r="B24" s="19">
        <v>76</v>
      </c>
    </row>
    <row r="25" spans="1:10" ht="18" x14ac:dyDescent="0.35">
      <c r="A25" s="19" t="s">
        <v>11</v>
      </c>
      <c r="B25" s="19">
        <v>24.45173455542519</v>
      </c>
      <c r="D25" s="22">
        <f>B21</f>
        <v>58.827272727272728</v>
      </c>
      <c r="E25" s="22" t="s">
        <v>21</v>
      </c>
      <c r="F25" s="22">
        <f>B34</f>
        <v>4.8460492115168696</v>
      </c>
      <c r="G25" s="22"/>
      <c r="H25" s="22">
        <f>D25-F25</f>
        <v>53.981223515755858</v>
      </c>
      <c r="I25" s="23" t="s">
        <v>24</v>
      </c>
      <c r="J25" s="22">
        <f>D25+F25</f>
        <v>63.673321938789599</v>
      </c>
    </row>
    <row r="26" spans="1:10" x14ac:dyDescent="0.3">
      <c r="A26" s="19" t="s">
        <v>12</v>
      </c>
      <c r="B26" s="19">
        <v>597.88732276897429</v>
      </c>
    </row>
    <row r="27" spans="1:10" x14ac:dyDescent="0.3">
      <c r="A27" s="19" t="s">
        <v>13</v>
      </c>
      <c r="B27" s="19">
        <v>-1.2081506858498119</v>
      </c>
    </row>
    <row r="28" spans="1:10" x14ac:dyDescent="0.3">
      <c r="A28" s="19" t="s">
        <v>14</v>
      </c>
      <c r="B28" s="19">
        <v>-0.15399332544741653</v>
      </c>
    </row>
    <row r="29" spans="1:10" x14ac:dyDescent="0.3">
      <c r="A29" s="19" t="s">
        <v>15</v>
      </c>
      <c r="B29" s="19">
        <v>81</v>
      </c>
    </row>
    <row r="30" spans="1:10" x14ac:dyDescent="0.3">
      <c r="A30" s="19" t="s">
        <v>16</v>
      </c>
      <c r="B30" s="19">
        <v>16</v>
      </c>
    </row>
    <row r="31" spans="1:10" x14ac:dyDescent="0.3">
      <c r="A31" s="19" t="s">
        <v>17</v>
      </c>
      <c r="B31" s="19">
        <v>97</v>
      </c>
    </row>
    <row r="32" spans="1:10" x14ac:dyDescent="0.3">
      <c r="A32" s="19" t="s">
        <v>18</v>
      </c>
      <c r="B32" s="19">
        <v>6471</v>
      </c>
    </row>
    <row r="33" spans="1:10" x14ac:dyDescent="0.3">
      <c r="A33" s="19" t="s">
        <v>19</v>
      </c>
      <c r="B33" s="19">
        <v>110</v>
      </c>
    </row>
    <row r="34" spans="1:10" ht="15" thickBot="1" x14ac:dyDescent="0.35">
      <c r="A34" s="20" t="s">
        <v>23</v>
      </c>
      <c r="B34" s="20">
        <v>4.8460492115168696</v>
      </c>
    </row>
    <row r="37" spans="1:10" ht="15" thickBot="1" x14ac:dyDescent="0.35"/>
    <row r="38" spans="1:10" x14ac:dyDescent="0.3">
      <c r="A38" s="21" t="s">
        <v>6</v>
      </c>
      <c r="B38" s="21"/>
    </row>
    <row r="39" spans="1:10" x14ac:dyDescent="0.3">
      <c r="A39" s="19"/>
      <c r="B39" s="19"/>
    </row>
    <row r="40" spans="1:10" x14ac:dyDescent="0.3">
      <c r="A40" s="19" t="s">
        <v>7</v>
      </c>
      <c r="B40" s="19">
        <v>54.262135922330096</v>
      </c>
    </row>
    <row r="41" spans="1:10" x14ac:dyDescent="0.3">
      <c r="A41" s="19" t="s">
        <v>8</v>
      </c>
      <c r="B41" s="19">
        <v>1.4506253642058886</v>
      </c>
    </row>
    <row r="42" spans="1:10" ht="18" x14ac:dyDescent="0.35">
      <c r="A42" s="19" t="s">
        <v>9</v>
      </c>
      <c r="B42" s="19">
        <v>56</v>
      </c>
      <c r="D42" s="22">
        <f>B40</f>
        <v>54.262135922330096</v>
      </c>
      <c r="E42" s="22" t="s">
        <v>21</v>
      </c>
      <c r="F42" s="22">
        <f>B53</f>
        <v>2.7590052542702881</v>
      </c>
      <c r="G42" s="22"/>
      <c r="H42" s="22">
        <f>D42-F42</f>
        <v>51.503130668059811</v>
      </c>
      <c r="I42" s="22" t="s">
        <v>22</v>
      </c>
      <c r="J42" s="22">
        <f>D42+F42</f>
        <v>57.021141176600381</v>
      </c>
    </row>
    <row r="43" spans="1:10" x14ac:dyDescent="0.3">
      <c r="A43" s="19" t="s">
        <v>10</v>
      </c>
      <c r="B43" s="19">
        <v>58</v>
      </c>
    </row>
    <row r="44" spans="1:10" x14ac:dyDescent="0.3">
      <c r="A44" s="19" t="s">
        <v>11</v>
      </c>
      <c r="B44" s="19">
        <v>14.72223952289797</v>
      </c>
    </row>
    <row r="45" spans="1:10" x14ac:dyDescent="0.3">
      <c r="A45" s="19" t="s">
        <v>12</v>
      </c>
      <c r="B45" s="19">
        <v>216.74433656957905</v>
      </c>
    </row>
    <row r="46" spans="1:10" x14ac:dyDescent="0.3">
      <c r="A46" s="19" t="s">
        <v>13</v>
      </c>
      <c r="B46" s="19">
        <v>-0.86587246883187863</v>
      </c>
    </row>
    <row r="47" spans="1:10" x14ac:dyDescent="0.3">
      <c r="A47" s="19" t="s">
        <v>14</v>
      </c>
      <c r="B47" s="19">
        <v>-0.32247552678519353</v>
      </c>
    </row>
    <row r="48" spans="1:10" x14ac:dyDescent="0.3">
      <c r="A48" s="19" t="s">
        <v>15</v>
      </c>
      <c r="B48" s="19">
        <v>55</v>
      </c>
    </row>
    <row r="49" spans="1:10" x14ac:dyDescent="0.3">
      <c r="A49" s="19" t="s">
        <v>16</v>
      </c>
      <c r="B49" s="19">
        <v>24</v>
      </c>
    </row>
    <row r="50" spans="1:10" x14ac:dyDescent="0.3">
      <c r="A50" s="19" t="s">
        <v>17</v>
      </c>
      <c r="B50" s="19">
        <v>79</v>
      </c>
    </row>
    <row r="51" spans="1:10" x14ac:dyDescent="0.3">
      <c r="A51" s="19" t="s">
        <v>18</v>
      </c>
      <c r="B51" s="19">
        <v>5589</v>
      </c>
    </row>
    <row r="52" spans="1:10" x14ac:dyDescent="0.3">
      <c r="A52" s="19" t="s">
        <v>19</v>
      </c>
      <c r="B52" s="19">
        <v>103</v>
      </c>
    </row>
    <row r="53" spans="1:10" ht="15" thickBot="1" x14ac:dyDescent="0.35">
      <c r="A53" s="20" t="s">
        <v>25</v>
      </c>
      <c r="B53" s="20">
        <v>2.7590052542702881</v>
      </c>
    </row>
    <row r="56" spans="1:10" ht="15" thickBot="1" x14ac:dyDescent="0.35"/>
    <row r="57" spans="1:10" x14ac:dyDescent="0.3">
      <c r="A57" s="21" t="s">
        <v>6</v>
      </c>
      <c r="B57" s="21"/>
    </row>
    <row r="58" spans="1:10" x14ac:dyDescent="0.3">
      <c r="A58" s="19"/>
      <c r="B58" s="19"/>
    </row>
    <row r="59" spans="1:10" x14ac:dyDescent="0.3">
      <c r="A59" s="19" t="s">
        <v>7</v>
      </c>
      <c r="B59" s="19">
        <v>39.175257731958766</v>
      </c>
    </row>
    <row r="60" spans="1:10" x14ac:dyDescent="0.3">
      <c r="A60" s="19" t="s">
        <v>8</v>
      </c>
      <c r="B60" s="19">
        <v>1.7097111392945377</v>
      </c>
    </row>
    <row r="61" spans="1:10" ht="18" x14ac:dyDescent="0.35">
      <c r="A61" s="19" t="s">
        <v>9</v>
      </c>
      <c r="B61" s="19">
        <v>37</v>
      </c>
      <c r="D61" s="22">
        <f>B59</f>
        <v>39.175257731958766</v>
      </c>
      <c r="E61" s="22" t="s">
        <v>21</v>
      </c>
      <c r="F61" s="22">
        <f>B72</f>
        <v>3.0251898204080345</v>
      </c>
      <c r="G61" s="22"/>
      <c r="H61" s="22">
        <f>D61-F61</f>
        <v>36.150067911550728</v>
      </c>
      <c r="I61" s="22"/>
      <c r="J61" s="22">
        <f>D61+F61</f>
        <v>42.200447552366803</v>
      </c>
    </row>
    <row r="62" spans="1:10" x14ac:dyDescent="0.3">
      <c r="A62" s="19" t="s">
        <v>10</v>
      </c>
      <c r="B62" s="19">
        <v>28</v>
      </c>
    </row>
    <row r="63" spans="1:10" x14ac:dyDescent="0.3">
      <c r="A63" s="19" t="s">
        <v>11</v>
      </c>
      <c r="B63" s="19">
        <v>16.838701893058712</v>
      </c>
    </row>
    <row r="64" spans="1:10" x14ac:dyDescent="0.3">
      <c r="A64" s="19" t="s">
        <v>12</v>
      </c>
      <c r="B64" s="19">
        <v>283.54188144329902</v>
      </c>
    </row>
    <row r="65" spans="1:10" x14ac:dyDescent="0.3">
      <c r="A65" s="19" t="s">
        <v>13</v>
      </c>
      <c r="B65" s="19">
        <v>-1.369547447966188</v>
      </c>
    </row>
    <row r="66" spans="1:10" x14ac:dyDescent="0.3">
      <c r="A66" s="19" t="s">
        <v>14</v>
      </c>
      <c r="B66" s="19">
        <v>-6.7625588448408436E-2</v>
      </c>
    </row>
    <row r="67" spans="1:10" x14ac:dyDescent="0.3">
      <c r="A67" s="19" t="s">
        <v>15</v>
      </c>
      <c r="B67" s="19">
        <v>55</v>
      </c>
    </row>
    <row r="68" spans="1:10" x14ac:dyDescent="0.3">
      <c r="A68" s="19" t="s">
        <v>16</v>
      </c>
      <c r="B68" s="19">
        <v>12</v>
      </c>
    </row>
    <row r="69" spans="1:10" x14ac:dyDescent="0.3">
      <c r="A69" s="19" t="s">
        <v>17</v>
      </c>
      <c r="B69" s="19">
        <v>67</v>
      </c>
    </row>
    <row r="70" spans="1:10" x14ac:dyDescent="0.3">
      <c r="A70" s="19" t="s">
        <v>18</v>
      </c>
      <c r="B70" s="19">
        <v>3800</v>
      </c>
    </row>
    <row r="71" spans="1:10" x14ac:dyDescent="0.3">
      <c r="A71" s="19" t="s">
        <v>19</v>
      </c>
      <c r="B71" s="19">
        <v>97</v>
      </c>
    </row>
    <row r="72" spans="1:10" ht="15" thickBot="1" x14ac:dyDescent="0.35">
      <c r="A72" s="20" t="s">
        <v>26</v>
      </c>
      <c r="B72" s="20">
        <v>3.0251898204080345</v>
      </c>
    </row>
    <row r="75" spans="1:10" ht="15" thickBot="1" x14ac:dyDescent="0.35"/>
    <row r="76" spans="1:10" x14ac:dyDescent="0.3">
      <c r="A76" s="21" t="s">
        <v>6</v>
      </c>
      <c r="B76" s="21"/>
    </row>
    <row r="77" spans="1:10" x14ac:dyDescent="0.3">
      <c r="A77" s="19"/>
      <c r="B77" s="19"/>
    </row>
    <row r="78" spans="1:10" x14ac:dyDescent="0.3">
      <c r="A78" s="19" t="s">
        <v>7</v>
      </c>
      <c r="B78" s="19">
        <v>49.773584905660378</v>
      </c>
    </row>
    <row r="79" spans="1:10" x14ac:dyDescent="0.3">
      <c r="A79" s="19" t="s">
        <v>8</v>
      </c>
      <c r="B79" s="19">
        <v>1.0648583350994223</v>
      </c>
    </row>
    <row r="80" spans="1:10" ht="18" x14ac:dyDescent="0.35">
      <c r="A80" s="19" t="s">
        <v>9</v>
      </c>
      <c r="B80" s="19">
        <v>51</v>
      </c>
      <c r="D80" s="22">
        <f>B78</f>
        <v>49.773584905660378</v>
      </c>
      <c r="E80" s="22" t="s">
        <v>21</v>
      </c>
      <c r="F80" s="22">
        <f>B91</f>
        <v>2.5156080360391164</v>
      </c>
      <c r="G80" s="22"/>
      <c r="H80" s="22">
        <f>D80-F80</f>
        <v>47.25797686962126</v>
      </c>
      <c r="I80" s="22" t="s">
        <v>22</v>
      </c>
      <c r="J80" s="22">
        <f>D80+F80</f>
        <v>52.289192941699497</v>
      </c>
    </row>
    <row r="81" spans="1:2" x14ac:dyDescent="0.3">
      <c r="A81" s="19" t="s">
        <v>10</v>
      </c>
      <c r="B81" s="19">
        <v>50</v>
      </c>
    </row>
    <row r="82" spans="1:2" x14ac:dyDescent="0.3">
      <c r="A82" s="19" t="s">
        <v>11</v>
      </c>
      <c r="B82" s="19">
        <v>10.963387570730848</v>
      </c>
    </row>
    <row r="83" spans="1:2" x14ac:dyDescent="0.3">
      <c r="A83" s="19" t="s">
        <v>12</v>
      </c>
      <c r="B83" s="19">
        <v>120.19586702605565</v>
      </c>
    </row>
    <row r="84" spans="1:2" x14ac:dyDescent="0.3">
      <c r="A84" s="19" t="s">
        <v>13</v>
      </c>
      <c r="B84" s="19">
        <v>-0.13054533604858598</v>
      </c>
    </row>
    <row r="85" spans="1:2" x14ac:dyDescent="0.3">
      <c r="A85" s="19" t="s">
        <v>14</v>
      </c>
      <c r="B85" s="19">
        <v>0.21952795004729025</v>
      </c>
    </row>
    <row r="86" spans="1:2" x14ac:dyDescent="0.3">
      <c r="A86" s="19" t="s">
        <v>15</v>
      </c>
      <c r="B86" s="19">
        <v>53</v>
      </c>
    </row>
    <row r="87" spans="1:2" x14ac:dyDescent="0.3">
      <c r="A87" s="19" t="s">
        <v>16</v>
      </c>
      <c r="B87" s="19">
        <v>31</v>
      </c>
    </row>
    <row r="88" spans="1:2" x14ac:dyDescent="0.3">
      <c r="A88" s="19" t="s">
        <v>17</v>
      </c>
      <c r="B88" s="19">
        <v>84</v>
      </c>
    </row>
    <row r="89" spans="1:2" x14ac:dyDescent="0.3">
      <c r="A89" s="19" t="s">
        <v>18</v>
      </c>
      <c r="B89" s="19">
        <v>5276</v>
      </c>
    </row>
    <row r="90" spans="1:2" x14ac:dyDescent="0.3">
      <c r="A90" s="19" t="s">
        <v>19</v>
      </c>
      <c r="B90" s="19">
        <v>106</v>
      </c>
    </row>
    <row r="91" spans="1:2" ht="15" thickBot="1" x14ac:dyDescent="0.35">
      <c r="A91" s="20" t="s">
        <v>27</v>
      </c>
      <c r="B91" s="20">
        <v>2.5156080360391164</v>
      </c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workbookViewId="0">
      <selection activeCell="A2" sqref="A2:L24"/>
    </sheetView>
  </sheetViews>
  <sheetFormatPr defaultRowHeight="14.4" x14ac:dyDescent="0.3"/>
  <cols>
    <col min="1" max="1" width="31.77734375" customWidth="1"/>
  </cols>
  <sheetData>
    <row r="2" spans="1:12" ht="23.4" x14ac:dyDescent="0.45">
      <c r="A2" s="28" t="s">
        <v>33</v>
      </c>
    </row>
    <row r="3" spans="1:12" ht="18" x14ac:dyDescent="0.35">
      <c r="A3" s="24" t="s">
        <v>28</v>
      </c>
      <c r="B3" s="22">
        <v>59.264150943396224</v>
      </c>
      <c r="C3" s="22" t="s">
        <v>21</v>
      </c>
      <c r="D3" s="22">
        <v>4.8403818347889995</v>
      </c>
      <c r="E3" s="22"/>
      <c r="F3" s="22">
        <v>54.423769108607225</v>
      </c>
      <c r="G3" s="23" t="s">
        <v>22</v>
      </c>
      <c r="H3" s="22">
        <v>64.104532778185217</v>
      </c>
    </row>
    <row r="4" spans="1:12" ht="18" x14ac:dyDescent="0.35">
      <c r="A4" s="24"/>
    </row>
    <row r="5" spans="1:12" ht="18" x14ac:dyDescent="0.35">
      <c r="A5" s="24" t="s">
        <v>29</v>
      </c>
      <c r="B5" s="22">
        <v>58.827272727272728</v>
      </c>
      <c r="C5" s="22" t="s">
        <v>21</v>
      </c>
      <c r="D5" s="22">
        <v>4.8460492115168696</v>
      </c>
      <c r="E5" s="22"/>
      <c r="F5" s="22">
        <v>53.981223515755858</v>
      </c>
      <c r="G5" s="23" t="s">
        <v>24</v>
      </c>
      <c r="H5" s="22">
        <v>63.673321938789599</v>
      </c>
    </row>
    <row r="6" spans="1:12" ht="18" x14ac:dyDescent="0.35">
      <c r="A6" s="24"/>
    </row>
    <row r="7" spans="1:12" ht="18" x14ac:dyDescent="0.35">
      <c r="A7" s="24" t="s">
        <v>30</v>
      </c>
      <c r="B7" s="22">
        <v>54.262135922330096</v>
      </c>
      <c r="C7" s="22" t="s">
        <v>21</v>
      </c>
      <c r="D7" s="22">
        <v>2.7590052542702881</v>
      </c>
      <c r="E7" s="22"/>
      <c r="F7" s="22">
        <v>51.503130668059811</v>
      </c>
      <c r="G7" s="25" t="s">
        <v>22</v>
      </c>
      <c r="H7" s="22">
        <v>57.021141176600381</v>
      </c>
    </row>
    <row r="8" spans="1:12" ht="18" x14ac:dyDescent="0.35">
      <c r="A8" s="24"/>
      <c r="G8" s="27"/>
    </row>
    <row r="9" spans="1:12" ht="18" x14ac:dyDescent="0.35">
      <c r="A9" s="24" t="s">
        <v>31</v>
      </c>
      <c r="B9" s="22">
        <v>39.175257731958766</v>
      </c>
      <c r="C9" s="22" t="s">
        <v>21</v>
      </c>
      <c r="D9" s="22">
        <v>3.0251898204080345</v>
      </c>
      <c r="E9" s="22"/>
      <c r="F9" s="22">
        <v>36.150067911550728</v>
      </c>
      <c r="G9" s="25" t="s">
        <v>22</v>
      </c>
      <c r="H9" s="22">
        <v>42.200447552366803</v>
      </c>
    </row>
    <row r="10" spans="1:12" ht="18" x14ac:dyDescent="0.35">
      <c r="A10" s="24"/>
      <c r="G10" s="27"/>
    </row>
    <row r="11" spans="1:12" ht="18" x14ac:dyDescent="0.35">
      <c r="A11" s="24" t="s">
        <v>32</v>
      </c>
      <c r="B11" s="22">
        <v>49.773584905660378</v>
      </c>
      <c r="C11" s="22" t="s">
        <v>21</v>
      </c>
      <c r="D11" s="22">
        <v>2.5156080360391164</v>
      </c>
      <c r="E11" s="22"/>
      <c r="F11" s="22">
        <v>47.25797686962126</v>
      </c>
      <c r="G11" s="25" t="s">
        <v>22</v>
      </c>
      <c r="H11" s="22">
        <v>52.289192941699497</v>
      </c>
    </row>
    <row r="12" spans="1:12" ht="18" x14ac:dyDescent="0.35">
      <c r="C12" s="22"/>
    </row>
    <row r="13" spans="1:12" ht="18" x14ac:dyDescent="0.35">
      <c r="C13" s="22"/>
    </row>
    <row r="14" spans="1:12" ht="18" x14ac:dyDescent="0.35">
      <c r="C14" s="22"/>
    </row>
    <row r="15" spans="1:12" ht="23.4" x14ac:dyDescent="0.45">
      <c r="A15" s="28" t="s">
        <v>34</v>
      </c>
      <c r="C15" s="22"/>
      <c r="K15" s="30" t="s">
        <v>36</v>
      </c>
      <c r="L15" s="30" t="s">
        <v>35</v>
      </c>
    </row>
    <row r="16" spans="1:12" ht="18" x14ac:dyDescent="0.35">
      <c r="A16" s="24" t="s">
        <v>37</v>
      </c>
      <c r="B16" s="31">
        <f>K16</f>
        <v>0.51960784313725494</v>
      </c>
      <c r="C16" s="22" t="s">
        <v>21</v>
      </c>
      <c r="D16" s="29">
        <f>_xlfn.CONFIDENCE.T(10%,L16,102)</f>
        <v>8.2123017674939555E-2</v>
      </c>
      <c r="F16" s="32">
        <f>B16-D16</f>
        <v>0.43748482546231537</v>
      </c>
      <c r="G16" s="26" t="s">
        <v>22</v>
      </c>
      <c r="H16" s="32">
        <f>B16+D16</f>
        <v>0.60173086081219451</v>
      </c>
      <c r="K16" s="29">
        <f>53/102</f>
        <v>0.51960784313725494</v>
      </c>
      <c r="L16" s="29">
        <f>(K16*(1-K16))^0.5</f>
        <v>0.49961538455846694</v>
      </c>
    </row>
    <row r="17" spans="1:12" ht="18" x14ac:dyDescent="0.35">
      <c r="A17" s="24"/>
      <c r="B17" s="31" t="s">
        <v>42</v>
      </c>
      <c r="C17" s="22"/>
      <c r="D17" s="29"/>
      <c r="F17" s="32"/>
      <c r="G17" s="26" t="s">
        <v>42</v>
      </c>
      <c r="H17" s="32"/>
      <c r="K17" s="29"/>
      <c r="L17" s="29"/>
    </row>
    <row r="18" spans="1:12" ht="18" x14ac:dyDescent="0.35">
      <c r="A18" s="24" t="s">
        <v>38</v>
      </c>
      <c r="B18" s="31">
        <f t="shared" ref="B17:B24" si="0">K18</f>
        <v>0.5374149659863946</v>
      </c>
      <c r="C18" s="22" t="s">
        <v>21</v>
      </c>
      <c r="D18" s="29">
        <f>_xlfn.CONFIDENCE.T(5%,L18,147)</f>
        <v>8.1274611659821069E-2</v>
      </c>
      <c r="F18" s="32">
        <f t="shared" ref="F17:F24" si="1">B18-D18</f>
        <v>0.45614035432657352</v>
      </c>
      <c r="G18" s="26" t="s">
        <v>22</v>
      </c>
      <c r="H18" s="32">
        <f t="shared" ref="H17:H24" si="2">B18+D18</f>
        <v>0.61868957764621568</v>
      </c>
      <c r="K18" s="29">
        <f>79/147</f>
        <v>0.5374149659863946</v>
      </c>
      <c r="L18" s="29">
        <f t="shared" ref="L17:L24" si="3">(K18*(1-K18))^0.5</f>
        <v>0.49859815515125699</v>
      </c>
    </row>
    <row r="19" spans="1:12" ht="18" x14ac:dyDescent="0.35">
      <c r="A19" s="24"/>
      <c r="B19" s="31" t="s">
        <v>42</v>
      </c>
      <c r="C19" s="22"/>
      <c r="D19" s="29"/>
      <c r="F19" s="32"/>
      <c r="G19" s="26" t="s">
        <v>42</v>
      </c>
      <c r="H19" s="32"/>
      <c r="K19" s="29"/>
      <c r="L19" s="29"/>
    </row>
    <row r="20" spans="1:12" ht="18" x14ac:dyDescent="0.35">
      <c r="A20" s="24" t="s">
        <v>39</v>
      </c>
      <c r="B20" s="31">
        <f t="shared" si="0"/>
        <v>0.76288659793814428</v>
      </c>
      <c r="C20" s="22" t="s">
        <v>21</v>
      </c>
      <c r="D20" s="29">
        <f>_xlfn.CONFIDENCE.T(10%,L20,97)</f>
        <v>7.172339004414148E-2</v>
      </c>
      <c r="F20" s="32">
        <f t="shared" si="1"/>
        <v>0.69116320789400276</v>
      </c>
      <c r="G20" s="26" t="s">
        <v>22</v>
      </c>
      <c r="H20" s="32">
        <f t="shared" si="2"/>
        <v>0.83460998798228581</v>
      </c>
      <c r="K20" s="29">
        <f>74/97</f>
        <v>0.76288659793814428</v>
      </c>
      <c r="L20" s="29">
        <f t="shared" si="3"/>
        <v>0.42531239886054162</v>
      </c>
    </row>
    <row r="21" spans="1:12" ht="18" x14ac:dyDescent="0.35">
      <c r="A21" s="24"/>
      <c r="B21" s="31" t="s">
        <v>42</v>
      </c>
      <c r="C21" s="22"/>
      <c r="D21" s="29"/>
      <c r="F21" s="32"/>
      <c r="G21" s="26" t="s">
        <v>42</v>
      </c>
      <c r="H21" s="32"/>
      <c r="K21" s="29"/>
      <c r="L21" s="29"/>
    </row>
    <row r="22" spans="1:12" ht="18" x14ac:dyDescent="0.35">
      <c r="A22" s="24" t="s">
        <v>40</v>
      </c>
      <c r="B22" s="31">
        <f t="shared" si="0"/>
        <v>0.63636363636363635</v>
      </c>
      <c r="C22" s="22" t="s">
        <v>21</v>
      </c>
      <c r="D22" s="29">
        <f>_xlfn.CONFIDENCE.T(5%,L22,121)</f>
        <v>8.6585181240719261E-2</v>
      </c>
      <c r="F22" s="32">
        <f t="shared" si="1"/>
        <v>0.54977845512291712</v>
      </c>
      <c r="G22" s="26" t="s">
        <v>22</v>
      </c>
      <c r="H22" s="32">
        <f t="shared" si="2"/>
        <v>0.72294881760435559</v>
      </c>
      <c r="K22" s="29">
        <f>77/121</f>
        <v>0.63636363636363635</v>
      </c>
      <c r="L22" s="29">
        <f t="shared" si="3"/>
        <v>0.48104569292083466</v>
      </c>
    </row>
    <row r="23" spans="1:12" ht="18" x14ac:dyDescent="0.35">
      <c r="A23" s="24"/>
      <c r="B23" s="31"/>
      <c r="C23" s="22"/>
      <c r="D23" s="29"/>
      <c r="F23" s="32"/>
      <c r="G23" s="26" t="s">
        <v>42</v>
      </c>
      <c r="H23" s="32"/>
      <c r="K23" s="29"/>
      <c r="L23" s="29"/>
    </row>
    <row r="24" spans="1:12" ht="18" x14ac:dyDescent="0.35">
      <c r="A24" s="24" t="s">
        <v>41</v>
      </c>
      <c r="B24" s="31">
        <f t="shared" si="0"/>
        <v>0.53987730061349692</v>
      </c>
      <c r="C24" s="22" t="s">
        <v>21</v>
      </c>
      <c r="D24" s="29">
        <f>_xlfn.CONFIDENCE.T(10%,L24,163)</f>
        <v>6.4581554560020821E-2</v>
      </c>
      <c r="F24" s="32">
        <f t="shared" si="1"/>
        <v>0.47529574605347613</v>
      </c>
      <c r="G24" s="26" t="s">
        <v>22</v>
      </c>
      <c r="H24" s="32">
        <f t="shared" si="2"/>
        <v>0.60445885517351772</v>
      </c>
      <c r="K24" s="29">
        <f>88/163</f>
        <v>0.53987730061349692</v>
      </c>
      <c r="L24" s="29">
        <f t="shared" si="3"/>
        <v>0.49840726408809571</v>
      </c>
    </row>
    <row r="25" spans="1:12" ht="18" x14ac:dyDescent="0.35">
      <c r="L25" s="2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5"/>
  <sheetViews>
    <sheetView tabSelected="1" workbookViewId="0">
      <selection activeCell="P17" sqref="P17"/>
    </sheetView>
  </sheetViews>
  <sheetFormatPr defaultRowHeight="14.4" x14ac:dyDescent="0.3"/>
  <cols>
    <col min="1" max="1" width="36.109375" customWidth="1"/>
  </cols>
  <sheetData>
    <row r="3" spans="1:11" ht="23.4" x14ac:dyDescent="0.45">
      <c r="A3" s="28" t="s">
        <v>33</v>
      </c>
    </row>
    <row r="4" spans="1:11" ht="18" x14ac:dyDescent="0.35">
      <c r="A4" s="24" t="s">
        <v>28</v>
      </c>
      <c r="B4" s="22">
        <v>59.264150943396224</v>
      </c>
      <c r="C4" s="22" t="s">
        <v>21</v>
      </c>
      <c r="D4" s="22">
        <v>4.8403818347889995</v>
      </c>
      <c r="E4" s="22"/>
      <c r="F4" s="22">
        <v>54.423769108607225</v>
      </c>
      <c r="G4" s="23" t="s">
        <v>22</v>
      </c>
      <c r="H4" s="22">
        <v>64.104532778185217</v>
      </c>
    </row>
    <row r="5" spans="1:11" ht="18" x14ac:dyDescent="0.35">
      <c r="A5" s="24"/>
    </row>
    <row r="6" spans="1:11" ht="18" x14ac:dyDescent="0.35">
      <c r="A6" s="24" t="s">
        <v>29</v>
      </c>
      <c r="B6" s="22">
        <v>58.827272727272728</v>
      </c>
      <c r="C6" s="22" t="s">
        <v>21</v>
      </c>
      <c r="D6" s="22">
        <v>4.8460492115168696</v>
      </c>
      <c r="E6" s="22"/>
      <c r="F6" s="22">
        <v>53.981223515755858</v>
      </c>
      <c r="G6" s="23" t="s">
        <v>24</v>
      </c>
      <c r="H6" s="22">
        <v>63.673321938789599</v>
      </c>
    </row>
    <row r="7" spans="1:11" ht="18" x14ac:dyDescent="0.35">
      <c r="A7" s="24"/>
    </row>
    <row r="8" spans="1:11" ht="18" x14ac:dyDescent="0.35">
      <c r="A8" s="24" t="s">
        <v>30</v>
      </c>
      <c r="B8" s="22">
        <v>54.262135922330096</v>
      </c>
      <c r="C8" s="22" t="s">
        <v>21</v>
      </c>
      <c r="D8" s="22">
        <v>2.7590052542702881</v>
      </c>
      <c r="E8" s="22"/>
      <c r="F8" s="22">
        <v>51.503130668059811</v>
      </c>
      <c r="G8" s="25" t="s">
        <v>22</v>
      </c>
      <c r="H8" s="22">
        <v>57.021141176600381</v>
      </c>
    </row>
    <row r="9" spans="1:11" ht="18" x14ac:dyDescent="0.35">
      <c r="A9" s="24"/>
      <c r="G9" s="27"/>
    </row>
    <row r="10" spans="1:11" ht="18" x14ac:dyDescent="0.35">
      <c r="A10" s="24" t="s">
        <v>31</v>
      </c>
      <c r="B10" s="22">
        <v>39.175257731958766</v>
      </c>
      <c r="C10" s="22" t="s">
        <v>21</v>
      </c>
      <c r="D10" s="22">
        <v>3.0251898204080345</v>
      </c>
      <c r="E10" s="22"/>
      <c r="F10" s="22">
        <v>36.150067911550728</v>
      </c>
      <c r="G10" s="25" t="s">
        <v>22</v>
      </c>
      <c r="H10" s="22">
        <v>42.200447552366803</v>
      </c>
    </row>
    <row r="11" spans="1:11" ht="18" x14ac:dyDescent="0.35">
      <c r="A11" s="24"/>
      <c r="G11" s="27"/>
    </row>
    <row r="12" spans="1:11" ht="18" x14ac:dyDescent="0.35">
      <c r="A12" s="24" t="s">
        <v>32</v>
      </c>
      <c r="B12" s="22">
        <v>49.773584905660378</v>
      </c>
      <c r="C12" s="22" t="s">
        <v>21</v>
      </c>
      <c r="D12" s="22">
        <v>2.5156080360391164</v>
      </c>
      <c r="E12" s="22"/>
      <c r="F12" s="22">
        <v>47.25797686962126</v>
      </c>
      <c r="G12" s="25" t="s">
        <v>22</v>
      </c>
      <c r="H12" s="22">
        <v>52.289192941699497</v>
      </c>
    </row>
    <row r="13" spans="1:11" ht="18" x14ac:dyDescent="0.35">
      <c r="C13" s="22"/>
    </row>
    <row r="14" spans="1:11" ht="18" x14ac:dyDescent="0.35">
      <c r="C14" s="22"/>
    </row>
    <row r="15" spans="1:11" ht="18" x14ac:dyDescent="0.35">
      <c r="C15" s="22"/>
    </row>
    <row r="16" spans="1:11" ht="23.4" x14ac:dyDescent="0.45">
      <c r="A16" s="28" t="s">
        <v>34</v>
      </c>
      <c r="C16" s="22"/>
      <c r="J16" s="30" t="s">
        <v>36</v>
      </c>
      <c r="K16" s="30" t="s">
        <v>35</v>
      </c>
    </row>
    <row r="17" spans="1:11" ht="18" x14ac:dyDescent="0.35">
      <c r="A17" s="24" t="s">
        <v>37</v>
      </c>
      <c r="B17" s="31">
        <v>0.51960784313725494</v>
      </c>
      <c r="C17" s="22" t="s">
        <v>21</v>
      </c>
      <c r="D17" s="29">
        <v>8.2123017674939555E-2</v>
      </c>
      <c r="F17" s="32">
        <v>0.43748482546231537</v>
      </c>
      <c r="G17" s="26" t="s">
        <v>22</v>
      </c>
      <c r="H17" s="32">
        <v>0.60173086081219451</v>
      </c>
      <c r="J17" s="29">
        <v>0.51960784313725494</v>
      </c>
      <c r="K17" s="29">
        <v>0.49961538455846694</v>
      </c>
    </row>
    <row r="18" spans="1:11" ht="18" x14ac:dyDescent="0.35">
      <c r="A18" s="24"/>
      <c r="B18" s="31" t="s">
        <v>42</v>
      </c>
      <c r="C18" s="22"/>
      <c r="D18" s="29"/>
      <c r="F18" s="32"/>
      <c r="G18" s="26" t="s">
        <v>42</v>
      </c>
      <c r="H18" s="32"/>
      <c r="J18" s="29"/>
      <c r="K18" s="29"/>
    </row>
    <row r="19" spans="1:11" ht="18" x14ac:dyDescent="0.35">
      <c r="A19" s="24" t="s">
        <v>38</v>
      </c>
      <c r="B19" s="31">
        <v>0.5374149659863946</v>
      </c>
      <c r="C19" s="22" t="s">
        <v>21</v>
      </c>
      <c r="D19" s="29">
        <v>8.1274611659821069E-2</v>
      </c>
      <c r="F19" s="32">
        <v>0.45614035432657352</v>
      </c>
      <c r="G19" s="26" t="s">
        <v>22</v>
      </c>
      <c r="H19" s="32">
        <v>0.61868957764621568</v>
      </c>
      <c r="J19" s="29">
        <v>0.5374149659863946</v>
      </c>
      <c r="K19" s="29">
        <v>0.49859815515125699</v>
      </c>
    </row>
    <row r="20" spans="1:11" ht="18" x14ac:dyDescent="0.35">
      <c r="A20" s="24"/>
      <c r="B20" s="31" t="s">
        <v>42</v>
      </c>
      <c r="C20" s="22"/>
      <c r="D20" s="29"/>
      <c r="F20" s="32"/>
      <c r="G20" s="26" t="s">
        <v>42</v>
      </c>
      <c r="H20" s="32"/>
      <c r="J20" s="29"/>
      <c r="K20" s="29"/>
    </row>
    <row r="21" spans="1:11" ht="18" x14ac:dyDescent="0.35">
      <c r="A21" s="24" t="s">
        <v>39</v>
      </c>
      <c r="B21" s="31">
        <v>0.76288659793814428</v>
      </c>
      <c r="C21" s="22" t="s">
        <v>21</v>
      </c>
      <c r="D21" s="29">
        <v>7.172339004414148E-2</v>
      </c>
      <c r="F21" s="32">
        <v>0.69116320789400276</v>
      </c>
      <c r="G21" s="26" t="s">
        <v>22</v>
      </c>
      <c r="H21" s="32">
        <v>0.83460998798228581</v>
      </c>
      <c r="J21" s="29">
        <v>0.76288659793814428</v>
      </c>
      <c r="K21" s="29">
        <v>0.42531239886054162</v>
      </c>
    </row>
    <row r="22" spans="1:11" ht="18" x14ac:dyDescent="0.35">
      <c r="A22" s="24"/>
      <c r="B22" s="31" t="s">
        <v>42</v>
      </c>
      <c r="C22" s="22"/>
      <c r="D22" s="29"/>
      <c r="F22" s="32"/>
      <c r="G22" s="26" t="s">
        <v>42</v>
      </c>
      <c r="H22" s="32"/>
      <c r="J22" s="29"/>
      <c r="K22" s="29"/>
    </row>
    <row r="23" spans="1:11" ht="18" x14ac:dyDescent="0.35">
      <c r="A23" s="24" t="s">
        <v>40</v>
      </c>
      <c r="B23" s="31">
        <v>0.63636363636363635</v>
      </c>
      <c r="C23" s="22" t="s">
        <v>21</v>
      </c>
      <c r="D23" s="29">
        <v>8.6585181240719261E-2</v>
      </c>
      <c r="F23" s="32">
        <v>0.54977845512291712</v>
      </c>
      <c r="G23" s="26" t="s">
        <v>22</v>
      </c>
      <c r="H23" s="32">
        <v>0.72294881760435559</v>
      </c>
      <c r="J23" s="29">
        <v>0.63636363636363635</v>
      </c>
      <c r="K23" s="29">
        <v>0.48104569292083466</v>
      </c>
    </row>
    <row r="24" spans="1:11" ht="18" x14ac:dyDescent="0.35">
      <c r="A24" s="24"/>
      <c r="B24" s="31"/>
      <c r="C24" s="22"/>
      <c r="D24" s="29"/>
      <c r="F24" s="32"/>
      <c r="G24" s="26" t="s">
        <v>42</v>
      </c>
      <c r="H24" s="32"/>
      <c r="J24" s="29"/>
      <c r="K24" s="29"/>
    </row>
    <row r="25" spans="1:11" ht="18" x14ac:dyDescent="0.35">
      <c r="A25" s="24" t="s">
        <v>41</v>
      </c>
      <c r="B25" s="31">
        <v>0.53987730061349692</v>
      </c>
      <c r="C25" s="22" t="s">
        <v>21</v>
      </c>
      <c r="D25" s="29">
        <v>6.4581554560020821E-2</v>
      </c>
      <c r="F25" s="32">
        <v>0.47529574605347613</v>
      </c>
      <c r="G25" s="26" t="s">
        <v>22</v>
      </c>
      <c r="H25" s="32">
        <v>0.60445885517351772</v>
      </c>
      <c r="J25" s="29">
        <v>0.53987730061349692</v>
      </c>
      <c r="K25" s="29">
        <v>0.49840726408809571</v>
      </c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Canucks</vt:lpstr>
      <vt:lpstr>Kings</vt:lpstr>
      <vt:lpstr>Ducks</vt:lpstr>
      <vt:lpstr>Islanders</vt:lpstr>
      <vt:lpstr>Avalanche</vt:lpstr>
      <vt:lpstr>ANSWERS</vt:lpstr>
      <vt:lpstr>SUMMARY OF ANSWERS</vt:lpstr>
      <vt:lpstr>PRINTABLE ANSWERS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2015-05-14T23:39:15Z</dcterms:created>
  <dcterms:modified xsi:type="dcterms:W3CDTF">2015-05-17T18:51:54Z</dcterms:modified>
</cp:coreProperties>
</file>