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fs\userdata\annelson\Desktop\"/>
    </mc:Choice>
  </mc:AlternateContent>
  <bookViews>
    <workbookView xWindow="0" yWindow="0" windowWidth="24000" windowHeight="967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B9" i="1"/>
  <c r="H8" i="1"/>
  <c r="B8" i="1"/>
  <c r="B7" i="1"/>
  <c r="B6" i="1"/>
  <c r="C4" i="1"/>
  <c r="B4" i="1"/>
  <c r="D4" i="1"/>
  <c r="D2" i="1"/>
  <c r="C2" i="1"/>
  <c r="B2" i="1"/>
  <c r="B24" i="1" l="1"/>
  <c r="C23" i="1"/>
  <c r="D23" i="1" s="1"/>
  <c r="E23" i="1" s="1"/>
  <c r="C22" i="1"/>
  <c r="D22" i="1" s="1"/>
  <c r="E22" i="1" s="1"/>
  <c r="C21" i="1"/>
  <c r="D21" i="1" s="1"/>
  <c r="E21" i="1" s="1"/>
  <c r="D20" i="1"/>
  <c r="E20" i="1" s="1"/>
  <c r="C20" i="1"/>
  <c r="C19" i="1"/>
  <c r="D19" i="1" s="1"/>
  <c r="B15" i="1"/>
  <c r="C14" i="1"/>
  <c r="D14" i="1" s="1"/>
  <c r="E14" i="1" s="1"/>
  <c r="B13" i="1"/>
  <c r="C13" i="1" s="1"/>
  <c r="D13" i="1" s="1"/>
  <c r="E13" i="1" s="1"/>
  <c r="B12" i="1"/>
  <c r="C12" i="1" s="1"/>
  <c r="E19" i="1" l="1"/>
  <c r="E24" i="1" s="1"/>
  <c r="D24" i="1"/>
  <c r="B17" i="1"/>
  <c r="B25" i="1" s="1"/>
  <c r="C15" i="1"/>
  <c r="D12" i="1"/>
  <c r="B16" i="1"/>
  <c r="C24" i="1"/>
  <c r="E4" i="1"/>
  <c r="C16" i="1" l="1"/>
  <c r="C17" i="1" s="1"/>
  <c r="C25" i="1" s="1"/>
  <c r="D15" i="1"/>
  <c r="E12" i="1"/>
  <c r="E15" i="1" s="1"/>
  <c r="D16" i="1" l="1"/>
  <c r="D17" i="1" s="1"/>
  <c r="D25" i="1" s="1"/>
  <c r="E17" i="1"/>
  <c r="E25" i="1" s="1"/>
  <c r="E16" i="1"/>
</calcChain>
</file>

<file path=xl/sharedStrings.xml><?xml version="1.0" encoding="utf-8"?>
<sst xmlns="http://schemas.openxmlformats.org/spreadsheetml/2006/main" count="24" uniqueCount="24">
  <si>
    <t>#1A</t>
  </si>
  <si>
    <t>#1B</t>
  </si>
  <si>
    <t>#1C</t>
  </si>
  <si>
    <t>#2A</t>
  </si>
  <si>
    <t>#3</t>
  </si>
  <si>
    <t>#6</t>
  </si>
  <si>
    <t>#4</t>
  </si>
  <si>
    <t>#5</t>
  </si>
  <si>
    <t>Annual Gross Income</t>
  </si>
  <si>
    <t xml:space="preserve">   Two Bedroom Units</t>
  </si>
  <si>
    <t xml:space="preserve">   One Bedroom Units</t>
  </si>
  <si>
    <t xml:space="preserve">    Laundry</t>
  </si>
  <si>
    <t>Annual Effective Gross Income</t>
  </si>
  <si>
    <t>Vacancy &amp; Collection Loss</t>
  </si>
  <si>
    <t xml:space="preserve">    Total Annual Gross Income</t>
  </si>
  <si>
    <t>Annual Expenses</t>
  </si>
  <si>
    <t>Real Estate Taxes</t>
  </si>
  <si>
    <t>Insurance</t>
  </si>
  <si>
    <t>Utilities</t>
  </si>
  <si>
    <t>Maintenance</t>
  </si>
  <si>
    <t>Total annual expenses</t>
  </si>
  <si>
    <t>Reserves</t>
  </si>
  <si>
    <t>Annual Net Income</t>
  </si>
  <si>
    <t>Practice Test February 5,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</si>
</sst>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164" formatCode="&quot;$&quot;#,##0.00"/>
    <numFmt numFmtId="165" formatCode="0.0%"/>
    <numFmt numFmtId="167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8" fontId="0" fillId="0" borderId="0" xfId="0" applyNumberFormat="1"/>
    <xf numFmtId="164" fontId="0" fillId="0" borderId="0" xfId="0" applyNumberFormat="1"/>
    <xf numFmtId="8" fontId="1" fillId="2" borderId="0" xfId="0" applyNumberFormat="1" applyFont="1" applyFill="1"/>
    <xf numFmtId="8" fontId="2" fillId="2" borderId="0" xfId="0" applyNumberFormat="1" applyFont="1" applyFill="1"/>
    <xf numFmtId="0" fontId="1" fillId="0" borderId="0" xfId="0" applyFont="1"/>
    <xf numFmtId="164" fontId="2" fillId="2" borderId="0" xfId="0" applyNumberFormat="1" applyFont="1" applyFill="1"/>
    <xf numFmtId="165" fontId="2" fillId="2" borderId="0" xfId="0" applyNumberFormat="1" applyFont="1" applyFill="1"/>
    <xf numFmtId="0" fontId="0" fillId="0" borderId="0" xfId="0" applyAlignment="1">
      <alignment horizontal="left" indent="2"/>
    </xf>
    <xf numFmtId="167" fontId="2" fillId="2" borderId="0" xfId="0" applyNumberFormat="1" applyFont="1" applyFill="1"/>
    <xf numFmtId="164" fontId="0" fillId="0" borderId="0" xfId="0" applyNumberFormat="1" applyFont="1" applyFill="1"/>
    <xf numFmtId="0" fontId="2" fillId="2" borderId="0" xfId="0" applyFont="1" applyFill="1" applyAlignment="1">
      <alignment horizontal="left" indent="2"/>
    </xf>
    <xf numFmtId="0" fontId="2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zoomScale="200" zoomScaleNormal="200" workbookViewId="0">
      <selection activeCell="A5" sqref="A5"/>
    </sheetView>
  </sheetViews>
  <sheetFormatPr defaultRowHeight="14.4" x14ac:dyDescent="0.3"/>
  <cols>
    <col min="1" max="1" width="26.88671875" customWidth="1"/>
    <col min="2" max="2" width="12.5546875" bestFit="1" customWidth="1"/>
    <col min="3" max="3" width="14.33203125" bestFit="1" customWidth="1"/>
    <col min="4" max="5" width="11.109375" bestFit="1" customWidth="1"/>
  </cols>
  <sheetData>
    <row r="1" spans="1:8" x14ac:dyDescent="0.3">
      <c r="A1" s="13" t="s">
        <v>23</v>
      </c>
      <c r="B1" s="5" t="s">
        <v>0</v>
      </c>
      <c r="C1" s="5" t="s">
        <v>1</v>
      </c>
      <c r="D1" s="5" t="s">
        <v>2</v>
      </c>
    </row>
    <row r="2" spans="1:8" x14ac:dyDescent="0.3">
      <c r="B2" s="3">
        <f>FV(3%,50,,18000)</f>
        <v>-78910.308336727554</v>
      </c>
      <c r="C2" s="4">
        <f>PV(6%,20,B2)</f>
        <v>905095.0199549587</v>
      </c>
      <c r="D2" s="3">
        <f>PMT(6%,75-25,,C2)</f>
        <v>-3117.4064442850158</v>
      </c>
    </row>
    <row r="3" spans="1:8" x14ac:dyDescent="0.3">
      <c r="B3" s="1" t="s">
        <v>3</v>
      </c>
      <c r="C3" s="1"/>
      <c r="D3" s="1"/>
    </row>
    <row r="4" spans="1:8" x14ac:dyDescent="0.3">
      <c r="B4" s="6">
        <f>70000*65%</f>
        <v>45500</v>
      </c>
      <c r="C4" s="4">
        <f>PV(6%,85-64,B4)</f>
        <v>-535265.48626860336</v>
      </c>
      <c r="D4" s="4">
        <f>PMT(6%,30,,C4)</f>
        <v>6770.5257594886489</v>
      </c>
      <c r="E4" s="4">
        <f>D4-1500</f>
        <v>5270.5257594886489</v>
      </c>
    </row>
    <row r="5" spans="1:8" x14ac:dyDescent="0.3">
      <c r="B5" s="2"/>
      <c r="C5" s="1"/>
      <c r="D5" s="1"/>
      <c r="E5" s="1"/>
    </row>
    <row r="6" spans="1:8" x14ac:dyDescent="0.3">
      <c r="A6" t="s">
        <v>4</v>
      </c>
      <c r="B6" s="3">
        <f>PMT(3.5%/12,30*12,380000)</f>
        <v>-1706.3698136735329</v>
      </c>
    </row>
    <row r="7" spans="1:8" x14ac:dyDescent="0.3">
      <c r="A7" t="s">
        <v>6</v>
      </c>
      <c r="B7" s="4">
        <f>PV(7%,14,1000,30000)</f>
        <v>-20379.985215986533</v>
      </c>
    </row>
    <row r="8" spans="1:8" x14ac:dyDescent="0.3">
      <c r="A8" t="s">
        <v>7</v>
      </c>
      <c r="B8" s="3">
        <f>PV(4.4%/12,15*12,90000*33%/12)</f>
        <v>-325703.98570261226</v>
      </c>
      <c r="D8">
        <v>-1000000</v>
      </c>
      <c r="E8">
        <v>80000</v>
      </c>
      <c r="F8">
        <v>97000</v>
      </c>
      <c r="G8">
        <v>106000</v>
      </c>
      <c r="H8">
        <f>109000+950000</f>
        <v>1059000</v>
      </c>
    </row>
    <row r="9" spans="1:8" x14ac:dyDescent="0.3">
      <c r="A9" t="s">
        <v>5</v>
      </c>
      <c r="B9" s="4">
        <f>NPV(9%,E8:H8)</f>
        <v>987111.2021642162</v>
      </c>
      <c r="C9" s="7">
        <f>IRR(D8:H8)</f>
        <v>8.6001859519040158E-2</v>
      </c>
    </row>
    <row r="10" spans="1:8" x14ac:dyDescent="0.3">
      <c r="B10" s="4"/>
      <c r="C10" s="7"/>
    </row>
    <row r="11" spans="1:8" ht="28.2" customHeight="1" x14ac:dyDescent="0.3">
      <c r="A11" s="12" t="s">
        <v>8</v>
      </c>
    </row>
    <row r="12" spans="1:8" ht="19.8" customHeight="1" x14ac:dyDescent="0.3">
      <c r="A12" t="s">
        <v>9</v>
      </c>
      <c r="B12" s="2">
        <f>1400*12*8</f>
        <v>134400</v>
      </c>
      <c r="C12" s="2">
        <f t="shared" ref="C12:E13" si="0">B12*1.05</f>
        <v>141120</v>
      </c>
      <c r="D12" s="2">
        <f t="shared" si="0"/>
        <v>148176</v>
      </c>
      <c r="E12" s="9">
        <f t="shared" si="0"/>
        <v>155584.80000000002</v>
      </c>
    </row>
    <row r="13" spans="1:8" x14ac:dyDescent="0.3">
      <c r="A13" t="s">
        <v>10</v>
      </c>
      <c r="B13" s="2">
        <f>950*12*10</f>
        <v>114000</v>
      </c>
      <c r="C13" s="2">
        <f t="shared" si="0"/>
        <v>119700</v>
      </c>
      <c r="D13" s="2">
        <f t="shared" si="0"/>
        <v>125685</v>
      </c>
      <c r="E13" s="9">
        <f t="shared" si="0"/>
        <v>131969.25</v>
      </c>
    </row>
    <row r="14" spans="1:8" x14ac:dyDescent="0.3">
      <c r="A14" t="s">
        <v>11</v>
      </c>
      <c r="B14" s="2">
        <v>650</v>
      </c>
      <c r="C14" s="2">
        <f>B14*1.04</f>
        <v>676</v>
      </c>
      <c r="D14" s="2">
        <f>C14*1.04</f>
        <v>703.04000000000008</v>
      </c>
      <c r="E14" s="9">
        <f>D14*1.04</f>
        <v>731.16160000000013</v>
      </c>
    </row>
    <row r="15" spans="1:8" x14ac:dyDescent="0.3">
      <c r="A15" t="s">
        <v>14</v>
      </c>
      <c r="B15" s="2">
        <f>B12+B13+B14</f>
        <v>249050</v>
      </c>
      <c r="C15" s="2">
        <f>C12+C13+C14</f>
        <v>261496</v>
      </c>
      <c r="D15" s="2">
        <f>D12+D13+D14</f>
        <v>274564.03999999998</v>
      </c>
      <c r="E15" s="9">
        <f>E12+E13+E14</f>
        <v>288285.21160000004</v>
      </c>
    </row>
    <row r="16" spans="1:8" x14ac:dyDescent="0.3">
      <c r="A16" s="12" t="s">
        <v>13</v>
      </c>
      <c r="B16" s="2">
        <f>B15*0.07</f>
        <v>17433.5</v>
      </c>
      <c r="C16" s="2">
        <f>C15*0.07</f>
        <v>18304.72</v>
      </c>
      <c r="D16" s="2">
        <f>D15*0.07</f>
        <v>19219.482800000002</v>
      </c>
      <c r="E16" s="9">
        <f>E15*0.07</f>
        <v>20179.964812000006</v>
      </c>
    </row>
    <row r="17" spans="1:5" x14ac:dyDescent="0.3">
      <c r="A17" s="12" t="s">
        <v>12</v>
      </c>
      <c r="B17" s="2">
        <f>B15-B16</f>
        <v>231616.5</v>
      </c>
      <c r="C17" s="2">
        <f>C15-C16</f>
        <v>243191.28</v>
      </c>
      <c r="D17" s="2">
        <f>D15-D16</f>
        <v>255344.55719999998</v>
      </c>
      <c r="E17" s="9">
        <f>E15-E16</f>
        <v>268105.24678800005</v>
      </c>
    </row>
    <row r="18" spans="1:5" x14ac:dyDescent="0.3">
      <c r="A18" s="12" t="s">
        <v>15</v>
      </c>
      <c r="B18" s="2"/>
      <c r="C18" s="2"/>
      <c r="D18" s="2"/>
      <c r="E18" s="9"/>
    </row>
    <row r="19" spans="1:5" x14ac:dyDescent="0.3">
      <c r="A19" s="8" t="s">
        <v>16</v>
      </c>
      <c r="B19" s="2">
        <v>14000</v>
      </c>
      <c r="C19" s="2">
        <f>B19*1.02</f>
        <v>14280</v>
      </c>
      <c r="D19" s="2">
        <f>C19*1.02</f>
        <v>14565.6</v>
      </c>
      <c r="E19" s="9">
        <f>D19*1.02</f>
        <v>14856.912</v>
      </c>
    </row>
    <row r="20" spans="1:5" x14ac:dyDescent="0.3">
      <c r="A20" s="8" t="s">
        <v>17</v>
      </c>
      <c r="B20" s="2">
        <v>8000</v>
      </c>
      <c r="C20" s="2">
        <f>B20*1.06</f>
        <v>8480</v>
      </c>
      <c r="D20" s="2">
        <f>C20*1.06</f>
        <v>8988.8000000000011</v>
      </c>
      <c r="E20" s="9">
        <f>D20*1.06</f>
        <v>9528.1280000000024</v>
      </c>
    </row>
    <row r="21" spans="1:5" x14ac:dyDescent="0.3">
      <c r="A21" s="8" t="s">
        <v>18</v>
      </c>
      <c r="B21" s="2">
        <v>32000</v>
      </c>
      <c r="C21" s="2">
        <f>B21*1.07</f>
        <v>34240</v>
      </c>
      <c r="D21" s="2">
        <f>C21*1.07</f>
        <v>36636.800000000003</v>
      </c>
      <c r="E21" s="9">
        <f>D21*1.07</f>
        <v>39201.376000000004</v>
      </c>
    </row>
    <row r="22" spans="1:5" x14ac:dyDescent="0.3">
      <c r="A22" s="8" t="s">
        <v>19</v>
      </c>
      <c r="B22" s="2">
        <v>10000</v>
      </c>
      <c r="C22" s="2">
        <f>B22*1.03</f>
        <v>10300</v>
      </c>
      <c r="D22" s="2">
        <f>C22*1.03</f>
        <v>10609</v>
      </c>
      <c r="E22" s="9">
        <f>D22*1.03</f>
        <v>10927.27</v>
      </c>
    </row>
    <row r="23" spans="1:5" x14ac:dyDescent="0.3">
      <c r="A23" s="8" t="s">
        <v>21</v>
      </c>
      <c r="B23" s="2">
        <v>5000</v>
      </c>
      <c r="C23" s="2">
        <f>B23*1.04</f>
        <v>5200</v>
      </c>
      <c r="D23" s="2">
        <f>C23*1.04</f>
        <v>5408</v>
      </c>
      <c r="E23" s="9">
        <f>D23*1.04</f>
        <v>5624.3200000000006</v>
      </c>
    </row>
    <row r="24" spans="1:5" x14ac:dyDescent="0.3">
      <c r="A24" s="8" t="s">
        <v>20</v>
      </c>
      <c r="B24" s="2">
        <f>B19+B20+B21+B22+B23</f>
        <v>69000</v>
      </c>
      <c r="C24" s="2">
        <f>C19+C20+C21+C22+C23</f>
        <v>72500</v>
      </c>
      <c r="D24" s="2">
        <f>D19+D20+D21+D22+D23</f>
        <v>76208.200000000012</v>
      </c>
      <c r="E24" s="9">
        <f>E19+E20+E21+E22+E23</f>
        <v>80138.006000000008</v>
      </c>
    </row>
    <row r="25" spans="1:5" x14ac:dyDescent="0.3">
      <c r="A25" s="11" t="s">
        <v>22</v>
      </c>
      <c r="B25" s="10">
        <f>B17-B24</f>
        <v>162616.5</v>
      </c>
      <c r="C25" s="10">
        <f>C17-C24</f>
        <v>170691.28</v>
      </c>
      <c r="D25" s="10">
        <f>D17-D24</f>
        <v>179136.35719999997</v>
      </c>
      <c r="E25" s="9">
        <f>E17-E24</f>
        <v>187967.24078800005</v>
      </c>
    </row>
    <row r="26" spans="1:5" x14ac:dyDescent="0.3">
      <c r="B26" s="2"/>
      <c r="C26" s="2"/>
      <c r="D26" s="2"/>
      <c r="E26" s="2"/>
    </row>
    <row r="27" spans="1:5" x14ac:dyDescent="0.3">
      <c r="B27" s="2"/>
      <c r="C27" s="2"/>
      <c r="D27" s="2"/>
      <c r="E27" s="2"/>
    </row>
    <row r="28" spans="1:5" x14ac:dyDescent="0.3">
      <c r="B28" s="2"/>
      <c r="C28" s="2"/>
      <c r="D28" s="2"/>
      <c r="E28" s="2"/>
    </row>
    <row r="29" spans="1:5" x14ac:dyDescent="0.3">
      <c r="B29" s="2"/>
      <c r="C29" s="2"/>
      <c r="D29" s="2"/>
      <c r="E29" s="2"/>
    </row>
    <row r="30" spans="1:5" x14ac:dyDescent="0.3">
      <c r="B30" s="2"/>
      <c r="C30" s="2"/>
      <c r="D30" s="2"/>
      <c r="E30" s="2"/>
    </row>
    <row r="31" spans="1:5" x14ac:dyDescent="0.3">
      <c r="B31" s="2"/>
      <c r="C31" s="2"/>
      <c r="D31" s="2"/>
      <c r="E31" s="2"/>
    </row>
    <row r="32" spans="1:5" x14ac:dyDescent="0.3">
      <c r="B32" s="2"/>
      <c r="C32" s="2"/>
      <c r="D32" s="2"/>
      <c r="E32" s="2"/>
    </row>
    <row r="33" spans="2:5" x14ac:dyDescent="0.3">
      <c r="B33" s="2"/>
      <c r="C33" s="2"/>
      <c r="D33" s="2"/>
      <c r="E3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Klinger, Owen</dc:creator>
  <cp:lastModifiedBy>Admin</cp:lastModifiedBy>
  <dcterms:created xsi:type="dcterms:W3CDTF">2018-02-05T18:46:35Z</dcterms:created>
  <dcterms:modified xsi:type="dcterms:W3CDTF">2018-02-05T19:42:04Z</dcterms:modified>
</cp:coreProperties>
</file>