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0" yWindow="315" windowWidth="19980" windowHeight="7815" activeTab="7"/>
  </bookViews>
  <sheets>
    <sheet name="DATA" sheetId="1" r:id="rId1"/>
    <sheet name="BMI Male" sheetId="20" r:id="rId2"/>
    <sheet name="BMI Male Test 1" sheetId="12" r:id="rId3"/>
    <sheet name="BMI Male Test 2" sheetId="22" r:id="rId4"/>
    <sheet name="BMI Test Male 3" sheetId="14" r:id="rId5"/>
    <sheet name="BMI Test Male 4" sheetId="23" r:id="rId6"/>
    <sheet name="BMI Female" sheetId="21" r:id="rId7"/>
    <sheet name="BMI Female Test 1" sheetId="16" r:id="rId8"/>
    <sheet name="BMI Female Test 2" sheetId="17" r:id="rId9"/>
    <sheet name="BMI Female Test 3" sheetId="18" r:id="rId10"/>
    <sheet name="BMI Female Test 4" sheetId="19" r:id="rId11"/>
    <sheet name="Mile Time Male" sheetId="11" r:id="rId12"/>
    <sheet name="Mile Time Female" sheetId="10" r:id="rId13"/>
    <sheet name="Curl Up Female" sheetId="2" r:id="rId14"/>
    <sheet name="Curl Up Male" sheetId="8" r:id="rId15"/>
    <sheet name="Push Up Female" sheetId="9" r:id="rId16"/>
    <sheet name="Push Up Male" sheetId="3" r:id="rId17"/>
    <sheet name="Sit And Reach Male" sheetId="5" r:id="rId18"/>
    <sheet name="Sit And Reach Female" sheetId="6" r:id="rId19"/>
    <sheet name="Sheet1" sheetId="24" r:id="rId20"/>
  </sheets>
  <externalReferences>
    <externalReference r:id="rId21"/>
  </externalReferences>
  <calcPr calcId="145621"/>
</workbook>
</file>

<file path=xl/calcChain.xml><?xml version="1.0" encoding="utf-8"?>
<calcChain xmlns="http://schemas.openxmlformats.org/spreadsheetml/2006/main">
  <c r="O5" i="19" l="1"/>
  <c r="O6" i="19"/>
  <c r="O7" i="19"/>
  <c r="O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41" i="19"/>
  <c r="O42" i="19"/>
  <c r="O43" i="19"/>
  <c r="O44" i="19"/>
  <c r="O45" i="19"/>
  <c r="O46" i="19"/>
  <c r="O47" i="19"/>
  <c r="O48" i="19"/>
  <c r="O49" i="19"/>
  <c r="O50" i="19"/>
  <c r="O51" i="19"/>
  <c r="O52" i="19"/>
  <c r="O53" i="19"/>
  <c r="O54" i="19"/>
  <c r="O55" i="19"/>
  <c r="O56" i="19"/>
  <c r="O57" i="19"/>
  <c r="O58" i="19"/>
  <c r="O59" i="19"/>
  <c r="O60" i="19"/>
  <c r="O61" i="19"/>
  <c r="O62" i="19"/>
  <c r="O63" i="19"/>
  <c r="O64" i="19"/>
  <c r="O65" i="19"/>
  <c r="O66" i="19"/>
  <c r="O67" i="19"/>
  <c r="O68" i="19"/>
  <c r="O69" i="19"/>
  <c r="O70" i="19"/>
  <c r="O71" i="19"/>
  <c r="O72" i="19"/>
  <c r="O73" i="19"/>
  <c r="O74" i="19"/>
  <c r="O75" i="19"/>
  <c r="O76" i="19"/>
  <c r="O77" i="19"/>
  <c r="O78" i="19"/>
  <c r="O79" i="19"/>
  <c r="O80" i="19"/>
  <c r="O81" i="19"/>
  <c r="O82" i="19"/>
  <c r="O83" i="19"/>
  <c r="O84" i="19"/>
  <c r="O85" i="19"/>
  <c r="O86" i="19"/>
  <c r="O87" i="19"/>
  <c r="O88" i="19"/>
  <c r="O89" i="19"/>
  <c r="O90" i="19"/>
  <c r="O91" i="19"/>
  <c r="O92" i="19"/>
  <c r="O93" i="19"/>
  <c r="O94" i="19"/>
  <c r="O95" i="19"/>
  <c r="O96" i="19"/>
  <c r="O97" i="19"/>
  <c r="O98" i="19"/>
  <c r="O99" i="19"/>
  <c r="O100" i="19"/>
  <c r="O101" i="19"/>
  <c r="O102" i="19"/>
  <c r="O103" i="19"/>
  <c r="O104" i="19"/>
  <c r="O105" i="19"/>
  <c r="O106" i="19"/>
  <c r="O107" i="19"/>
  <c r="O108" i="19"/>
  <c r="O109" i="19"/>
  <c r="O110" i="19"/>
  <c r="O111" i="19"/>
  <c r="O112" i="19"/>
  <c r="O113" i="19"/>
  <c r="O114" i="19"/>
  <c r="O115" i="19"/>
  <c r="O116" i="19"/>
  <c r="O117" i="19"/>
  <c r="O118" i="19"/>
  <c r="O119" i="19"/>
  <c r="O120" i="19"/>
  <c r="O121" i="19"/>
  <c r="O122" i="19"/>
  <c r="O123" i="19"/>
  <c r="O124" i="19"/>
  <c r="O125" i="19"/>
  <c r="O126" i="19"/>
  <c r="O127" i="19"/>
  <c r="O128" i="19"/>
  <c r="O129" i="19"/>
  <c r="O130" i="19"/>
  <c r="O131" i="19"/>
  <c r="O132" i="19"/>
  <c r="O133" i="19"/>
  <c r="O134" i="19"/>
  <c r="O135" i="19"/>
  <c r="O136" i="19"/>
  <c r="O137" i="19"/>
  <c r="O138" i="19"/>
  <c r="O139" i="19"/>
  <c r="O140" i="19"/>
  <c r="O141" i="19"/>
  <c r="O142" i="19"/>
  <c r="O143" i="19"/>
  <c r="O144" i="19"/>
  <c r="O145" i="19"/>
  <c r="O146" i="19"/>
  <c r="O147" i="19"/>
  <c r="O148" i="19"/>
  <c r="O149" i="19"/>
  <c r="O150" i="19"/>
  <c r="O151" i="19"/>
  <c r="O152" i="19"/>
  <c r="O153" i="19"/>
  <c r="O154" i="19"/>
  <c r="O155" i="19"/>
  <c r="O156" i="19"/>
  <c r="O157" i="19"/>
  <c r="O158" i="19"/>
  <c r="O159" i="19"/>
  <c r="O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59" i="19"/>
  <c r="M60" i="19"/>
  <c r="M61" i="19"/>
  <c r="M62" i="19"/>
  <c r="M63" i="19"/>
  <c r="M64" i="19"/>
  <c r="M65" i="19"/>
  <c r="M66" i="19"/>
  <c r="M67" i="19"/>
  <c r="M68" i="19"/>
  <c r="M69" i="19"/>
  <c r="M70" i="19"/>
  <c r="M71" i="19"/>
  <c r="M72" i="19"/>
  <c r="M73" i="19"/>
  <c r="M74" i="19"/>
  <c r="M75" i="19"/>
  <c r="M76" i="19"/>
  <c r="M77" i="19"/>
  <c r="M78" i="19"/>
  <c r="M79" i="19"/>
  <c r="M80" i="19"/>
  <c r="M81" i="19"/>
  <c r="M82" i="19"/>
  <c r="M83" i="19"/>
  <c r="M84" i="19"/>
  <c r="M85" i="19"/>
  <c r="M86" i="19"/>
  <c r="M87" i="19"/>
  <c r="M88" i="19"/>
  <c r="M89" i="19"/>
  <c r="M90" i="19"/>
  <c r="M91" i="19"/>
  <c r="M92" i="19"/>
  <c r="M93" i="19"/>
  <c r="M94" i="19"/>
  <c r="M95" i="19"/>
  <c r="M96" i="19"/>
  <c r="M97" i="19"/>
  <c r="M98" i="19"/>
  <c r="M99" i="19"/>
  <c r="M100" i="19"/>
  <c r="M101" i="19"/>
  <c r="M102" i="19"/>
  <c r="M103" i="19"/>
  <c r="M104" i="19"/>
  <c r="M105" i="19"/>
  <c r="M106" i="19"/>
  <c r="M107" i="19"/>
  <c r="M108" i="19"/>
  <c r="M109" i="19"/>
  <c r="M110" i="19"/>
  <c r="M111" i="19"/>
  <c r="M112" i="19"/>
  <c r="M113" i="19"/>
  <c r="M114" i="19"/>
  <c r="M115" i="19"/>
  <c r="M116" i="19"/>
  <c r="M117" i="19"/>
  <c r="M118" i="19"/>
  <c r="M119" i="19"/>
  <c r="M120" i="19"/>
  <c r="M121" i="19"/>
  <c r="M122" i="19"/>
  <c r="M123" i="19"/>
  <c r="M124" i="19"/>
  <c r="M125" i="19"/>
  <c r="M126" i="19"/>
  <c r="M127" i="19"/>
  <c r="M128" i="19"/>
  <c r="M129" i="19"/>
  <c r="M130" i="19"/>
  <c r="M131" i="19"/>
  <c r="M132" i="19"/>
  <c r="M133" i="19"/>
  <c r="M134" i="19"/>
  <c r="M135" i="19"/>
  <c r="M136" i="19"/>
  <c r="M137" i="19"/>
  <c r="M138" i="19"/>
  <c r="M139" i="19"/>
  <c r="M140" i="19"/>
  <c r="M141" i="19"/>
  <c r="M142" i="19"/>
  <c r="M143" i="19"/>
  <c r="M144" i="19"/>
  <c r="M145" i="19"/>
  <c r="M146" i="19"/>
  <c r="M147" i="19"/>
  <c r="M148" i="19"/>
  <c r="M149" i="19"/>
  <c r="M150" i="19"/>
  <c r="M151" i="19"/>
  <c r="M152" i="19"/>
  <c r="M153" i="19"/>
  <c r="M154" i="19"/>
  <c r="M155" i="19"/>
  <c r="M156" i="19"/>
  <c r="M157" i="19"/>
  <c r="M158" i="19"/>
  <c r="M159" i="19"/>
  <c r="M4" i="19"/>
  <c r="O5" i="18"/>
  <c r="O6" i="18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O66" i="18"/>
  <c r="O67" i="18"/>
  <c r="O68" i="18"/>
  <c r="O69" i="18"/>
  <c r="O70" i="18"/>
  <c r="O71" i="18"/>
  <c r="O72" i="18"/>
  <c r="O73" i="18"/>
  <c r="O74" i="18"/>
  <c r="O75" i="18"/>
  <c r="O76" i="18"/>
  <c r="O77" i="18"/>
  <c r="O78" i="18"/>
  <c r="O79" i="18"/>
  <c r="O80" i="18"/>
  <c r="O81" i="18"/>
  <c r="O82" i="18"/>
  <c r="O83" i="18"/>
  <c r="O84" i="18"/>
  <c r="O85" i="18"/>
  <c r="O86" i="18"/>
  <c r="O87" i="18"/>
  <c r="O88" i="18"/>
  <c r="O89" i="18"/>
  <c r="O90" i="18"/>
  <c r="O91" i="18"/>
  <c r="O92" i="18"/>
  <c r="O93" i="18"/>
  <c r="O94" i="18"/>
  <c r="O95" i="18"/>
  <c r="O96" i="18"/>
  <c r="O97" i="18"/>
  <c r="O98" i="18"/>
  <c r="O99" i="18"/>
  <c r="O100" i="18"/>
  <c r="O101" i="18"/>
  <c r="O102" i="18"/>
  <c r="O103" i="18"/>
  <c r="O104" i="18"/>
  <c r="O105" i="18"/>
  <c r="O106" i="18"/>
  <c r="O107" i="18"/>
  <c r="O108" i="18"/>
  <c r="O109" i="18"/>
  <c r="O110" i="18"/>
  <c r="O111" i="18"/>
  <c r="O112" i="18"/>
  <c r="O113" i="18"/>
  <c r="O114" i="18"/>
  <c r="O115" i="18"/>
  <c r="O116" i="18"/>
  <c r="O117" i="18"/>
  <c r="O118" i="18"/>
  <c r="O119" i="18"/>
  <c r="O120" i="18"/>
  <c r="O121" i="18"/>
  <c r="O122" i="18"/>
  <c r="O123" i="18"/>
  <c r="O124" i="18"/>
  <c r="O125" i="18"/>
  <c r="O126" i="18"/>
  <c r="O127" i="18"/>
  <c r="O128" i="18"/>
  <c r="O129" i="18"/>
  <c r="O130" i="18"/>
  <c r="O131" i="18"/>
  <c r="O132" i="18"/>
  <c r="O133" i="18"/>
  <c r="O134" i="18"/>
  <c r="O135" i="18"/>
  <c r="O136" i="18"/>
  <c r="O137" i="18"/>
  <c r="O138" i="18"/>
  <c r="O139" i="18"/>
  <c r="O140" i="18"/>
  <c r="O141" i="18"/>
  <c r="O142" i="18"/>
  <c r="O143" i="18"/>
  <c r="O144" i="18"/>
  <c r="O145" i="18"/>
  <c r="O146" i="18"/>
  <c r="O147" i="18"/>
  <c r="O148" i="18"/>
  <c r="O149" i="18"/>
  <c r="O150" i="18"/>
  <c r="O151" i="18"/>
  <c r="O152" i="18"/>
  <c r="O153" i="18"/>
  <c r="O154" i="18"/>
  <c r="O155" i="18"/>
  <c r="O156" i="18"/>
  <c r="O157" i="18"/>
  <c r="O158" i="18"/>
  <c r="O159" i="18"/>
  <c r="M5" i="18"/>
  <c r="M6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M102" i="18"/>
  <c r="M103" i="18"/>
  <c r="M104" i="18"/>
  <c r="M105" i="18"/>
  <c r="M106" i="18"/>
  <c r="M107" i="18"/>
  <c r="M108" i="18"/>
  <c r="M109" i="18"/>
  <c r="M110" i="18"/>
  <c r="M111" i="18"/>
  <c r="M112" i="18"/>
  <c r="M113" i="18"/>
  <c r="M114" i="18"/>
  <c r="M115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M128" i="18"/>
  <c r="M129" i="18"/>
  <c r="M130" i="18"/>
  <c r="M131" i="18"/>
  <c r="M132" i="18"/>
  <c r="M133" i="18"/>
  <c r="M134" i="18"/>
  <c r="M135" i="18"/>
  <c r="M136" i="18"/>
  <c r="M137" i="18"/>
  <c r="M138" i="18"/>
  <c r="M139" i="18"/>
  <c r="M140" i="18"/>
  <c r="M141" i="18"/>
  <c r="M142" i="18"/>
  <c r="M143" i="18"/>
  <c r="M144" i="18"/>
  <c r="M145" i="18"/>
  <c r="M146" i="18"/>
  <c r="M147" i="18"/>
  <c r="M148" i="18"/>
  <c r="M149" i="18"/>
  <c r="M150" i="18"/>
  <c r="M151" i="18"/>
  <c r="M152" i="18"/>
  <c r="M153" i="18"/>
  <c r="M154" i="18"/>
  <c r="M155" i="18"/>
  <c r="M156" i="18"/>
  <c r="M157" i="18"/>
  <c r="M158" i="18"/>
  <c r="M159" i="18"/>
  <c r="M4" i="18"/>
  <c r="O4" i="18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M5" i="17"/>
  <c r="M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M62" i="17"/>
  <c r="M63" i="17"/>
  <c r="M64" i="17"/>
  <c r="M65" i="17"/>
  <c r="M66" i="17"/>
  <c r="M67" i="17"/>
  <c r="M68" i="17"/>
  <c r="M69" i="17"/>
  <c r="M70" i="17"/>
  <c r="M71" i="17"/>
  <c r="M72" i="17"/>
  <c r="M73" i="17"/>
  <c r="M74" i="17"/>
  <c r="M75" i="17"/>
  <c r="M76" i="17"/>
  <c r="M77" i="17"/>
  <c r="M78" i="17"/>
  <c r="M79" i="17"/>
  <c r="M80" i="17"/>
  <c r="M81" i="17"/>
  <c r="M82" i="17"/>
  <c r="M83" i="17"/>
  <c r="M84" i="17"/>
  <c r="M85" i="17"/>
  <c r="M86" i="17"/>
  <c r="M87" i="17"/>
  <c r="M88" i="17"/>
  <c r="M89" i="17"/>
  <c r="M90" i="17"/>
  <c r="M91" i="17"/>
  <c r="M92" i="17"/>
  <c r="M93" i="17"/>
  <c r="M94" i="17"/>
  <c r="M95" i="17"/>
  <c r="M96" i="17"/>
  <c r="M97" i="17"/>
  <c r="M98" i="17"/>
  <c r="M99" i="17"/>
  <c r="M100" i="17"/>
  <c r="M101" i="17"/>
  <c r="M102" i="17"/>
  <c r="M103" i="17"/>
  <c r="M104" i="17"/>
  <c r="M105" i="17"/>
  <c r="M106" i="17"/>
  <c r="M107" i="17"/>
  <c r="M108" i="17"/>
  <c r="M109" i="17"/>
  <c r="M110" i="17"/>
  <c r="M111" i="17"/>
  <c r="M112" i="17"/>
  <c r="M113" i="17"/>
  <c r="M114" i="17"/>
  <c r="M115" i="17"/>
  <c r="M116" i="17"/>
  <c r="M117" i="17"/>
  <c r="M118" i="17"/>
  <c r="M119" i="17"/>
  <c r="M120" i="17"/>
  <c r="M121" i="17"/>
  <c r="M122" i="17"/>
  <c r="M123" i="17"/>
  <c r="M124" i="17"/>
  <c r="M125" i="17"/>
  <c r="M126" i="17"/>
  <c r="M127" i="17"/>
  <c r="M128" i="17"/>
  <c r="M129" i="17"/>
  <c r="M130" i="17"/>
  <c r="M131" i="17"/>
  <c r="M132" i="17"/>
  <c r="M133" i="17"/>
  <c r="M134" i="17"/>
  <c r="M135" i="17"/>
  <c r="M136" i="17"/>
  <c r="M137" i="17"/>
  <c r="M138" i="17"/>
  <c r="M139" i="17"/>
  <c r="M140" i="17"/>
  <c r="M141" i="17"/>
  <c r="M142" i="17"/>
  <c r="M143" i="17"/>
  <c r="M144" i="17"/>
  <c r="M145" i="17"/>
  <c r="M146" i="17"/>
  <c r="M147" i="17"/>
  <c r="M148" i="17"/>
  <c r="M149" i="17"/>
  <c r="M150" i="17"/>
  <c r="M151" i="17"/>
  <c r="M152" i="17"/>
  <c r="M153" i="17"/>
  <c r="M154" i="17"/>
  <c r="M155" i="17"/>
  <c r="M156" i="17"/>
  <c r="M157" i="17"/>
  <c r="M158" i="17"/>
  <c r="M159" i="17"/>
  <c r="M4" i="17"/>
  <c r="O4" i="17"/>
  <c r="O5" i="23"/>
  <c r="O6" i="23"/>
  <c r="O7" i="23"/>
  <c r="O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O21" i="23"/>
  <c r="O22" i="23"/>
  <c r="O23" i="23"/>
  <c r="O24" i="23"/>
  <c r="O25" i="23"/>
  <c r="O26" i="23"/>
  <c r="O27" i="23"/>
  <c r="O28" i="23"/>
  <c r="O29" i="23"/>
  <c r="O30" i="23"/>
  <c r="O31" i="23"/>
  <c r="O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O45" i="23"/>
  <c r="O46" i="23"/>
  <c r="O47" i="23"/>
  <c r="O48" i="23"/>
  <c r="O49" i="23"/>
  <c r="O50" i="23"/>
  <c r="O51" i="23"/>
  <c r="O52" i="23"/>
  <c r="O53" i="23"/>
  <c r="O54" i="23"/>
  <c r="O55" i="23"/>
  <c r="O56" i="23"/>
  <c r="O57" i="23"/>
  <c r="O58" i="23"/>
  <c r="O59" i="23"/>
  <c r="O60" i="23"/>
  <c r="O61" i="23"/>
  <c r="O62" i="23"/>
  <c r="O63" i="23"/>
  <c r="O64" i="23"/>
  <c r="O65" i="23"/>
  <c r="O66" i="23"/>
  <c r="O67" i="23"/>
  <c r="O68" i="23"/>
  <c r="O69" i="23"/>
  <c r="O70" i="23"/>
  <c r="O71" i="23"/>
  <c r="O72" i="23"/>
  <c r="O73" i="23"/>
  <c r="O74" i="23"/>
  <c r="O75" i="23"/>
  <c r="O76" i="23"/>
  <c r="O77" i="23"/>
  <c r="O78" i="23"/>
  <c r="O79" i="23"/>
  <c r="O80" i="23"/>
  <c r="O81" i="23"/>
  <c r="O82" i="23"/>
  <c r="O83" i="23"/>
  <c r="O84" i="23"/>
  <c r="O85" i="23"/>
  <c r="O86" i="23"/>
  <c r="O87" i="23"/>
  <c r="O88" i="23"/>
  <c r="O89" i="23"/>
  <c r="O90" i="23"/>
  <c r="O91" i="23"/>
  <c r="O92" i="23"/>
  <c r="O93" i="23"/>
  <c r="O94" i="23"/>
  <c r="O95" i="23"/>
  <c r="O96" i="23"/>
  <c r="O97" i="23"/>
  <c r="O98" i="23"/>
  <c r="O99" i="23"/>
  <c r="O100" i="23"/>
  <c r="O101" i="23"/>
  <c r="O102" i="23"/>
  <c r="O103" i="23"/>
  <c r="O104" i="23"/>
  <c r="O105" i="23"/>
  <c r="O106" i="23"/>
  <c r="O107" i="23"/>
  <c r="O108" i="23"/>
  <c r="O109" i="23"/>
  <c r="O110" i="23"/>
  <c r="O111" i="23"/>
  <c r="O112" i="23"/>
  <c r="O113" i="23"/>
  <c r="O114" i="23"/>
  <c r="O115" i="23"/>
  <c r="O116" i="23"/>
  <c r="O117" i="23"/>
  <c r="O118" i="23"/>
  <c r="O119" i="23"/>
  <c r="O120" i="23"/>
  <c r="O121" i="23"/>
  <c r="O122" i="23"/>
  <c r="O123" i="23"/>
  <c r="O124" i="23"/>
  <c r="O125" i="23"/>
  <c r="O126" i="23"/>
  <c r="O127" i="23"/>
  <c r="O128" i="23"/>
  <c r="O129" i="23"/>
  <c r="O130" i="23"/>
  <c r="O131" i="23"/>
  <c r="O132" i="23"/>
  <c r="O133" i="23"/>
  <c r="O134" i="23"/>
  <c r="O135" i="23"/>
  <c r="O136" i="23"/>
  <c r="O137" i="23"/>
  <c r="O138" i="23"/>
  <c r="O139" i="23"/>
  <c r="O140" i="23"/>
  <c r="O141" i="23"/>
  <c r="O142" i="23"/>
  <c r="O143" i="23"/>
  <c r="O144" i="23"/>
  <c r="O145" i="23"/>
  <c r="O146" i="23"/>
  <c r="O147" i="23"/>
  <c r="O148" i="23"/>
  <c r="O149" i="23"/>
  <c r="O150" i="23"/>
  <c r="O151" i="23"/>
  <c r="O152" i="23"/>
  <c r="O153" i="23"/>
  <c r="O154" i="23"/>
  <c r="O155" i="23"/>
  <c r="O156" i="23"/>
  <c r="O157" i="23"/>
  <c r="O158" i="23"/>
  <c r="O159" i="23"/>
  <c r="O4" i="23"/>
  <c r="O5" i="14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66" i="14"/>
  <c r="O67" i="14"/>
  <c r="O68" i="14"/>
  <c r="O69" i="14"/>
  <c r="O70" i="14"/>
  <c r="O71" i="14"/>
  <c r="O72" i="14"/>
  <c r="O73" i="14"/>
  <c r="O74" i="14"/>
  <c r="O75" i="14"/>
  <c r="O76" i="14"/>
  <c r="O77" i="14"/>
  <c r="O78" i="14"/>
  <c r="O79" i="14"/>
  <c r="O80" i="14"/>
  <c r="O81" i="14"/>
  <c r="O82" i="14"/>
  <c r="O83" i="14"/>
  <c r="O84" i="14"/>
  <c r="O85" i="14"/>
  <c r="O86" i="14"/>
  <c r="O87" i="14"/>
  <c r="O88" i="14"/>
  <c r="O89" i="14"/>
  <c r="O90" i="14"/>
  <c r="O91" i="14"/>
  <c r="O92" i="14"/>
  <c r="O93" i="14"/>
  <c r="O94" i="14"/>
  <c r="O95" i="14"/>
  <c r="O96" i="14"/>
  <c r="O97" i="14"/>
  <c r="O98" i="14"/>
  <c r="O99" i="14"/>
  <c r="O100" i="14"/>
  <c r="O101" i="14"/>
  <c r="O102" i="14"/>
  <c r="O103" i="14"/>
  <c r="O104" i="14"/>
  <c r="O105" i="14"/>
  <c r="O106" i="14"/>
  <c r="O107" i="14"/>
  <c r="O108" i="14"/>
  <c r="O109" i="14"/>
  <c r="O110" i="14"/>
  <c r="O111" i="14"/>
  <c r="O112" i="14"/>
  <c r="O113" i="14"/>
  <c r="O114" i="14"/>
  <c r="O115" i="14"/>
  <c r="O116" i="14"/>
  <c r="O117" i="14"/>
  <c r="O118" i="14"/>
  <c r="O119" i="14"/>
  <c r="O120" i="14"/>
  <c r="O121" i="14"/>
  <c r="O122" i="14"/>
  <c r="O123" i="14"/>
  <c r="O124" i="14"/>
  <c r="O125" i="14"/>
  <c r="O126" i="14"/>
  <c r="O127" i="14"/>
  <c r="O128" i="14"/>
  <c r="O129" i="14"/>
  <c r="O130" i="14"/>
  <c r="O131" i="14"/>
  <c r="O132" i="14"/>
  <c r="O133" i="14"/>
  <c r="O134" i="14"/>
  <c r="O135" i="14"/>
  <c r="O136" i="14"/>
  <c r="O137" i="14"/>
  <c r="O138" i="14"/>
  <c r="O139" i="14"/>
  <c r="O140" i="14"/>
  <c r="O141" i="14"/>
  <c r="O142" i="14"/>
  <c r="O143" i="14"/>
  <c r="O144" i="14"/>
  <c r="O145" i="14"/>
  <c r="O146" i="14"/>
  <c r="O147" i="14"/>
  <c r="O148" i="14"/>
  <c r="O149" i="14"/>
  <c r="O150" i="14"/>
  <c r="O151" i="14"/>
  <c r="O152" i="14"/>
  <c r="O153" i="14"/>
  <c r="O154" i="14"/>
  <c r="O155" i="14"/>
  <c r="O156" i="14"/>
  <c r="O157" i="14"/>
  <c r="O158" i="14"/>
  <c r="O159" i="14"/>
  <c r="O4" i="14"/>
  <c r="M5" i="14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68" i="14"/>
  <c r="M69" i="14"/>
  <c r="M70" i="14"/>
  <c r="M71" i="14"/>
  <c r="M72" i="14"/>
  <c r="M73" i="14"/>
  <c r="M74" i="14"/>
  <c r="M75" i="14"/>
  <c r="M76" i="14"/>
  <c r="M77" i="14"/>
  <c r="M78" i="14"/>
  <c r="M79" i="14"/>
  <c r="M80" i="14"/>
  <c r="M81" i="14"/>
  <c r="M82" i="14"/>
  <c r="M83" i="14"/>
  <c r="M84" i="14"/>
  <c r="M85" i="14"/>
  <c r="M86" i="14"/>
  <c r="M87" i="14"/>
  <c r="M88" i="14"/>
  <c r="M89" i="14"/>
  <c r="M90" i="14"/>
  <c r="M91" i="14"/>
  <c r="M92" i="14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M112" i="14"/>
  <c r="M113" i="14"/>
  <c r="M114" i="14"/>
  <c r="M115" i="14"/>
  <c r="M116" i="14"/>
  <c r="M117" i="14"/>
  <c r="M118" i="14"/>
  <c r="M119" i="14"/>
  <c r="M120" i="14"/>
  <c r="M121" i="14"/>
  <c r="M122" i="14"/>
  <c r="M123" i="14"/>
  <c r="M124" i="14"/>
  <c r="M125" i="14"/>
  <c r="M126" i="14"/>
  <c r="M127" i="14"/>
  <c r="M128" i="14"/>
  <c r="M129" i="14"/>
  <c r="M130" i="14"/>
  <c r="M131" i="14"/>
  <c r="M132" i="14"/>
  <c r="M133" i="14"/>
  <c r="M134" i="14"/>
  <c r="M135" i="14"/>
  <c r="M136" i="14"/>
  <c r="M137" i="14"/>
  <c r="M138" i="14"/>
  <c r="M139" i="14"/>
  <c r="M140" i="14"/>
  <c r="M141" i="14"/>
  <c r="M142" i="14"/>
  <c r="M143" i="14"/>
  <c r="M144" i="14"/>
  <c r="M145" i="14"/>
  <c r="M146" i="14"/>
  <c r="M147" i="14"/>
  <c r="M148" i="14"/>
  <c r="M149" i="14"/>
  <c r="M150" i="14"/>
  <c r="M151" i="14"/>
  <c r="M152" i="14"/>
  <c r="M153" i="14"/>
  <c r="M154" i="14"/>
  <c r="M155" i="14"/>
  <c r="M156" i="14"/>
  <c r="M157" i="14"/>
  <c r="M158" i="14"/>
  <c r="M159" i="14"/>
  <c r="M4" i="14"/>
  <c r="O5" i="22"/>
  <c r="O6" i="22"/>
  <c r="O7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36" i="22"/>
  <c r="O37" i="22"/>
  <c r="O38" i="22"/>
  <c r="O39" i="22"/>
  <c r="O40" i="22"/>
  <c r="O41" i="22"/>
  <c r="O42" i="22"/>
  <c r="O43" i="22"/>
  <c r="O44" i="22"/>
  <c r="O45" i="22"/>
  <c r="O46" i="22"/>
  <c r="O47" i="22"/>
  <c r="O48" i="22"/>
  <c r="O49" i="22"/>
  <c r="O50" i="22"/>
  <c r="O51" i="22"/>
  <c r="O52" i="22"/>
  <c r="O53" i="22"/>
  <c r="O54" i="22"/>
  <c r="O55" i="22"/>
  <c r="O56" i="22"/>
  <c r="O57" i="22"/>
  <c r="O58" i="22"/>
  <c r="O59" i="22"/>
  <c r="O60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O76" i="22"/>
  <c r="O77" i="22"/>
  <c r="O78" i="22"/>
  <c r="O79" i="22"/>
  <c r="O80" i="22"/>
  <c r="O81" i="22"/>
  <c r="O82" i="22"/>
  <c r="O83" i="22"/>
  <c r="O84" i="22"/>
  <c r="O85" i="22"/>
  <c r="O86" i="22"/>
  <c r="O87" i="22"/>
  <c r="O88" i="22"/>
  <c r="O89" i="22"/>
  <c r="O90" i="22"/>
  <c r="O91" i="22"/>
  <c r="O92" i="22"/>
  <c r="O93" i="22"/>
  <c r="O94" i="22"/>
  <c r="O95" i="22"/>
  <c r="O96" i="22"/>
  <c r="O97" i="22"/>
  <c r="O98" i="22"/>
  <c r="O99" i="22"/>
  <c r="O100" i="22"/>
  <c r="O101" i="22"/>
  <c r="O102" i="22"/>
  <c r="O103" i="22"/>
  <c r="O104" i="22"/>
  <c r="O105" i="22"/>
  <c r="O106" i="22"/>
  <c r="O107" i="22"/>
  <c r="O108" i="22"/>
  <c r="O109" i="22"/>
  <c r="O110" i="22"/>
  <c r="O111" i="22"/>
  <c r="O112" i="22"/>
  <c r="O113" i="22"/>
  <c r="O114" i="22"/>
  <c r="O115" i="22"/>
  <c r="O116" i="22"/>
  <c r="O117" i="22"/>
  <c r="O118" i="22"/>
  <c r="O119" i="22"/>
  <c r="O120" i="22"/>
  <c r="O121" i="22"/>
  <c r="O122" i="22"/>
  <c r="O123" i="22"/>
  <c r="O124" i="22"/>
  <c r="O125" i="22"/>
  <c r="O126" i="22"/>
  <c r="O127" i="22"/>
  <c r="O128" i="22"/>
  <c r="O129" i="22"/>
  <c r="O130" i="22"/>
  <c r="O131" i="22"/>
  <c r="O132" i="22"/>
  <c r="O133" i="22"/>
  <c r="O134" i="22"/>
  <c r="O135" i="22"/>
  <c r="O136" i="22"/>
  <c r="O137" i="22"/>
  <c r="O138" i="22"/>
  <c r="O139" i="22"/>
  <c r="O140" i="22"/>
  <c r="O141" i="22"/>
  <c r="O142" i="22"/>
  <c r="O143" i="22"/>
  <c r="O144" i="22"/>
  <c r="O145" i="22"/>
  <c r="O146" i="22"/>
  <c r="O147" i="22"/>
  <c r="O148" i="22"/>
  <c r="O149" i="22"/>
  <c r="O150" i="22"/>
  <c r="O151" i="22"/>
  <c r="O152" i="22"/>
  <c r="O153" i="22"/>
  <c r="O154" i="22"/>
  <c r="O155" i="22"/>
  <c r="O156" i="22"/>
  <c r="O157" i="22"/>
  <c r="O158" i="22"/>
  <c r="O159" i="22"/>
  <c r="O4" i="22"/>
  <c r="M5" i="22"/>
  <c r="M6" i="22"/>
  <c r="M7" i="22"/>
  <c r="M8" i="22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M66" i="22"/>
  <c r="M67" i="22"/>
  <c r="M68" i="22"/>
  <c r="M69" i="22"/>
  <c r="M70" i="22"/>
  <c r="M71" i="22"/>
  <c r="M72" i="22"/>
  <c r="M73" i="22"/>
  <c r="M74" i="22"/>
  <c r="M75" i="22"/>
  <c r="M76" i="22"/>
  <c r="M77" i="22"/>
  <c r="M78" i="22"/>
  <c r="M79" i="22"/>
  <c r="M80" i="22"/>
  <c r="M81" i="22"/>
  <c r="M82" i="22"/>
  <c r="M83" i="22"/>
  <c r="M84" i="22"/>
  <c r="M85" i="22"/>
  <c r="M86" i="22"/>
  <c r="M87" i="22"/>
  <c r="M88" i="22"/>
  <c r="M89" i="22"/>
  <c r="M90" i="22"/>
  <c r="M91" i="22"/>
  <c r="M92" i="22"/>
  <c r="M93" i="22"/>
  <c r="M94" i="22"/>
  <c r="M95" i="22"/>
  <c r="M96" i="22"/>
  <c r="M97" i="22"/>
  <c r="M98" i="22"/>
  <c r="M99" i="22"/>
  <c r="M100" i="22"/>
  <c r="M101" i="22"/>
  <c r="M102" i="22"/>
  <c r="M103" i="22"/>
  <c r="M104" i="22"/>
  <c r="M105" i="22"/>
  <c r="M106" i="22"/>
  <c r="M107" i="22"/>
  <c r="M108" i="22"/>
  <c r="M109" i="22"/>
  <c r="M110" i="22"/>
  <c r="M111" i="22"/>
  <c r="M112" i="22"/>
  <c r="M113" i="22"/>
  <c r="M114" i="22"/>
  <c r="M115" i="22"/>
  <c r="M116" i="22"/>
  <c r="M117" i="22"/>
  <c r="M118" i="22"/>
  <c r="M119" i="22"/>
  <c r="M120" i="22"/>
  <c r="M121" i="22"/>
  <c r="M122" i="22"/>
  <c r="M123" i="22"/>
  <c r="M124" i="22"/>
  <c r="M125" i="22"/>
  <c r="M126" i="22"/>
  <c r="M127" i="22"/>
  <c r="M128" i="22"/>
  <c r="M129" i="22"/>
  <c r="M130" i="22"/>
  <c r="M131" i="22"/>
  <c r="M132" i="22"/>
  <c r="M133" i="22"/>
  <c r="M134" i="22"/>
  <c r="M135" i="22"/>
  <c r="M136" i="22"/>
  <c r="M137" i="22"/>
  <c r="M138" i="22"/>
  <c r="M139" i="22"/>
  <c r="M140" i="22"/>
  <c r="M141" i="22"/>
  <c r="M142" i="22"/>
  <c r="M143" i="22"/>
  <c r="M144" i="22"/>
  <c r="M145" i="22"/>
  <c r="M146" i="22"/>
  <c r="M147" i="22"/>
  <c r="M148" i="22"/>
  <c r="M149" i="22"/>
  <c r="M150" i="22"/>
  <c r="M151" i="22"/>
  <c r="M152" i="22"/>
  <c r="M153" i="22"/>
  <c r="M154" i="22"/>
  <c r="M155" i="22"/>
  <c r="M156" i="22"/>
  <c r="M157" i="22"/>
  <c r="M158" i="22"/>
  <c r="M159" i="22"/>
  <c r="M4" i="22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113" i="12"/>
  <c r="O114" i="12"/>
  <c r="O115" i="12"/>
  <c r="O116" i="12"/>
  <c r="O117" i="12"/>
  <c r="O118" i="12"/>
  <c r="O119" i="12"/>
  <c r="O120" i="12"/>
  <c r="O121" i="12"/>
  <c r="O122" i="12"/>
  <c r="O123" i="12"/>
  <c r="O124" i="12"/>
  <c r="O125" i="12"/>
  <c r="O126" i="12"/>
  <c r="O127" i="12"/>
  <c r="O128" i="12"/>
  <c r="O129" i="12"/>
  <c r="O130" i="12"/>
  <c r="O131" i="12"/>
  <c r="O132" i="12"/>
  <c r="O133" i="12"/>
  <c r="O134" i="12"/>
  <c r="O135" i="12"/>
  <c r="O136" i="12"/>
  <c r="O137" i="12"/>
  <c r="O138" i="12"/>
  <c r="O139" i="12"/>
  <c r="O140" i="12"/>
  <c r="O141" i="12"/>
  <c r="O142" i="12"/>
  <c r="O143" i="12"/>
  <c r="O144" i="12"/>
  <c r="O145" i="12"/>
  <c r="O146" i="12"/>
  <c r="O147" i="12"/>
  <c r="O148" i="12"/>
  <c r="O149" i="12"/>
  <c r="O150" i="12"/>
  <c r="O151" i="12"/>
  <c r="O152" i="12"/>
  <c r="O153" i="12"/>
  <c r="O154" i="12"/>
  <c r="O155" i="12"/>
  <c r="O156" i="12"/>
  <c r="O157" i="12"/>
  <c r="O158" i="12"/>
  <c r="O159" i="12"/>
  <c r="O4" i="12"/>
  <c r="M5" i="12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4" i="12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O57" i="16"/>
  <c r="O58" i="16"/>
  <c r="O59" i="16"/>
  <c r="O60" i="16"/>
  <c r="O61" i="16"/>
  <c r="O62" i="16"/>
  <c r="O63" i="16"/>
  <c r="O64" i="16"/>
  <c r="O65" i="16"/>
  <c r="O66" i="16"/>
  <c r="O67" i="16"/>
  <c r="O68" i="16"/>
  <c r="O69" i="16"/>
  <c r="O70" i="16"/>
  <c r="O71" i="16"/>
  <c r="O72" i="16"/>
  <c r="O73" i="16"/>
  <c r="O74" i="16"/>
  <c r="O75" i="16"/>
  <c r="O76" i="16"/>
  <c r="O77" i="16"/>
  <c r="O78" i="16"/>
  <c r="O79" i="16"/>
  <c r="O80" i="16"/>
  <c r="O81" i="16"/>
  <c r="O82" i="16"/>
  <c r="O83" i="16"/>
  <c r="O84" i="16"/>
  <c r="O85" i="16"/>
  <c r="O86" i="16"/>
  <c r="O87" i="16"/>
  <c r="O88" i="16"/>
  <c r="O89" i="16"/>
  <c r="O90" i="16"/>
  <c r="O91" i="16"/>
  <c r="O92" i="16"/>
  <c r="O93" i="16"/>
  <c r="O94" i="16"/>
  <c r="O95" i="16"/>
  <c r="O96" i="16"/>
  <c r="O97" i="16"/>
  <c r="O98" i="16"/>
  <c r="O99" i="16"/>
  <c r="O100" i="16"/>
  <c r="O101" i="16"/>
  <c r="O102" i="16"/>
  <c r="O103" i="16"/>
  <c r="O104" i="16"/>
  <c r="O105" i="16"/>
  <c r="O106" i="16"/>
  <c r="O107" i="16"/>
  <c r="O108" i="16"/>
  <c r="O109" i="16"/>
  <c r="O110" i="16"/>
  <c r="O111" i="16"/>
  <c r="O112" i="16"/>
  <c r="O113" i="16"/>
  <c r="O114" i="16"/>
  <c r="O115" i="16"/>
  <c r="O116" i="16"/>
  <c r="O117" i="16"/>
  <c r="O118" i="16"/>
  <c r="O119" i="16"/>
  <c r="O120" i="16"/>
  <c r="O121" i="16"/>
  <c r="O122" i="16"/>
  <c r="O123" i="16"/>
  <c r="O124" i="16"/>
  <c r="O125" i="16"/>
  <c r="O126" i="16"/>
  <c r="O127" i="16"/>
  <c r="O128" i="16"/>
  <c r="O129" i="16"/>
  <c r="O130" i="16"/>
  <c r="O131" i="16"/>
  <c r="O132" i="16"/>
  <c r="O133" i="16"/>
  <c r="O134" i="16"/>
  <c r="O135" i="16"/>
  <c r="O136" i="16"/>
  <c r="O137" i="16"/>
  <c r="O138" i="16"/>
  <c r="O139" i="16"/>
  <c r="O140" i="16"/>
  <c r="O141" i="16"/>
  <c r="O142" i="16"/>
  <c r="O143" i="16"/>
  <c r="O144" i="16"/>
  <c r="O145" i="16"/>
  <c r="O146" i="16"/>
  <c r="O147" i="16"/>
  <c r="O148" i="16"/>
  <c r="O149" i="16"/>
  <c r="O150" i="16"/>
  <c r="O151" i="16"/>
  <c r="O152" i="16"/>
  <c r="O153" i="16"/>
  <c r="O154" i="16"/>
  <c r="O155" i="16"/>
  <c r="O156" i="16"/>
  <c r="O157" i="16"/>
  <c r="O158" i="16"/>
  <c r="O159" i="16"/>
  <c r="M5" i="16"/>
  <c r="M6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M148" i="16"/>
  <c r="M149" i="16"/>
  <c r="M150" i="16"/>
  <c r="M151" i="16"/>
  <c r="M152" i="16"/>
  <c r="M153" i="16"/>
  <c r="M154" i="16"/>
  <c r="M155" i="16"/>
  <c r="M156" i="16"/>
  <c r="M157" i="16"/>
  <c r="M158" i="16"/>
  <c r="M159" i="16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127" i="16"/>
  <c r="K128" i="16"/>
  <c r="K129" i="16"/>
  <c r="K130" i="16"/>
  <c r="K131" i="16"/>
  <c r="K132" i="16"/>
  <c r="K133" i="16"/>
  <c r="K134" i="16"/>
  <c r="K135" i="16"/>
  <c r="K136" i="16"/>
  <c r="K137" i="16"/>
  <c r="K138" i="16"/>
  <c r="K139" i="16"/>
  <c r="K140" i="16"/>
  <c r="K141" i="16"/>
  <c r="K142" i="16"/>
  <c r="K143" i="16"/>
  <c r="K144" i="16"/>
  <c r="K145" i="16"/>
  <c r="K146" i="16"/>
  <c r="K147" i="16"/>
  <c r="K148" i="16"/>
  <c r="K149" i="16"/>
  <c r="K150" i="16"/>
  <c r="K151" i="16"/>
  <c r="K152" i="16"/>
  <c r="K153" i="16"/>
  <c r="K154" i="16"/>
  <c r="K155" i="16"/>
  <c r="K156" i="16"/>
  <c r="K157" i="16"/>
  <c r="K158" i="16"/>
  <c r="K159" i="16"/>
  <c r="M4" i="16"/>
  <c r="O4" i="16"/>
  <c r="I159" i="23"/>
  <c r="K159" i="23" s="1"/>
  <c r="M159" i="23" s="1"/>
  <c r="F159" i="23"/>
  <c r="I158" i="23"/>
  <c r="K158" i="23" s="1"/>
  <c r="M158" i="23" s="1"/>
  <c r="F158" i="23"/>
  <c r="I157" i="23"/>
  <c r="K157" i="23" s="1"/>
  <c r="M157" i="23" s="1"/>
  <c r="F157" i="23"/>
  <c r="I156" i="23"/>
  <c r="K156" i="23" s="1"/>
  <c r="M156" i="23" s="1"/>
  <c r="F156" i="23"/>
  <c r="I155" i="23"/>
  <c r="K155" i="23" s="1"/>
  <c r="M155" i="23" s="1"/>
  <c r="F155" i="23"/>
  <c r="I154" i="23"/>
  <c r="K154" i="23" s="1"/>
  <c r="M154" i="23" s="1"/>
  <c r="F154" i="23"/>
  <c r="I153" i="23"/>
  <c r="K153" i="23" s="1"/>
  <c r="M153" i="23" s="1"/>
  <c r="F153" i="23"/>
  <c r="I152" i="23"/>
  <c r="K152" i="23" s="1"/>
  <c r="M152" i="23" s="1"/>
  <c r="F152" i="23"/>
  <c r="I151" i="23"/>
  <c r="K151" i="23" s="1"/>
  <c r="M151" i="23" s="1"/>
  <c r="F151" i="23"/>
  <c r="I150" i="23"/>
  <c r="K150" i="23" s="1"/>
  <c r="M150" i="23" s="1"/>
  <c r="F150" i="23"/>
  <c r="I149" i="23"/>
  <c r="K149" i="23" s="1"/>
  <c r="M149" i="23" s="1"/>
  <c r="F149" i="23"/>
  <c r="I148" i="23"/>
  <c r="K148" i="23" s="1"/>
  <c r="M148" i="23" s="1"/>
  <c r="F148" i="23"/>
  <c r="I147" i="23"/>
  <c r="K147" i="23" s="1"/>
  <c r="M147" i="23" s="1"/>
  <c r="F147" i="23"/>
  <c r="I146" i="23"/>
  <c r="K146" i="23" s="1"/>
  <c r="M146" i="23" s="1"/>
  <c r="F146" i="23"/>
  <c r="I145" i="23"/>
  <c r="K145" i="23" s="1"/>
  <c r="M145" i="23" s="1"/>
  <c r="F145" i="23"/>
  <c r="I144" i="23"/>
  <c r="K144" i="23" s="1"/>
  <c r="M144" i="23" s="1"/>
  <c r="F144" i="23"/>
  <c r="I143" i="23"/>
  <c r="K143" i="23" s="1"/>
  <c r="M143" i="23" s="1"/>
  <c r="F143" i="23"/>
  <c r="I142" i="23"/>
  <c r="K142" i="23" s="1"/>
  <c r="M142" i="23" s="1"/>
  <c r="F142" i="23"/>
  <c r="I141" i="23"/>
  <c r="F141" i="23"/>
  <c r="K141" i="23" s="1"/>
  <c r="M141" i="23" s="1"/>
  <c r="I140" i="23"/>
  <c r="F140" i="23"/>
  <c r="K140" i="23" s="1"/>
  <c r="M140" i="23" s="1"/>
  <c r="I139" i="23"/>
  <c r="F139" i="23"/>
  <c r="K139" i="23" s="1"/>
  <c r="M139" i="23" s="1"/>
  <c r="I138" i="23"/>
  <c r="F138" i="23"/>
  <c r="K138" i="23" s="1"/>
  <c r="M138" i="23" s="1"/>
  <c r="I137" i="23"/>
  <c r="F137" i="23"/>
  <c r="K137" i="23" s="1"/>
  <c r="M137" i="23" s="1"/>
  <c r="I136" i="23"/>
  <c r="F136" i="23"/>
  <c r="K136" i="23" s="1"/>
  <c r="M136" i="23" s="1"/>
  <c r="I135" i="23"/>
  <c r="F135" i="23"/>
  <c r="K135" i="23" s="1"/>
  <c r="M135" i="23" s="1"/>
  <c r="I134" i="23"/>
  <c r="F134" i="23"/>
  <c r="K134" i="23" s="1"/>
  <c r="M134" i="23" s="1"/>
  <c r="I133" i="23"/>
  <c r="F133" i="23"/>
  <c r="K133" i="23" s="1"/>
  <c r="M133" i="23" s="1"/>
  <c r="I132" i="23"/>
  <c r="F132" i="23"/>
  <c r="K132" i="23" s="1"/>
  <c r="M132" i="23" s="1"/>
  <c r="I131" i="23"/>
  <c r="F131" i="23"/>
  <c r="K131" i="23" s="1"/>
  <c r="M131" i="23" s="1"/>
  <c r="I130" i="23"/>
  <c r="F130" i="23"/>
  <c r="K130" i="23" s="1"/>
  <c r="M130" i="23" s="1"/>
  <c r="I129" i="23"/>
  <c r="F129" i="23"/>
  <c r="K129" i="23" s="1"/>
  <c r="M129" i="23" s="1"/>
  <c r="I128" i="23"/>
  <c r="F128" i="23"/>
  <c r="K128" i="23" s="1"/>
  <c r="M128" i="23" s="1"/>
  <c r="I127" i="23"/>
  <c r="F127" i="23"/>
  <c r="K127" i="23" s="1"/>
  <c r="M127" i="23" s="1"/>
  <c r="I126" i="23"/>
  <c r="F126" i="23"/>
  <c r="K126" i="23" s="1"/>
  <c r="M126" i="23" s="1"/>
  <c r="I125" i="23"/>
  <c r="F125" i="23"/>
  <c r="K125" i="23" s="1"/>
  <c r="M125" i="23" s="1"/>
  <c r="I124" i="23"/>
  <c r="F124" i="23"/>
  <c r="K124" i="23" s="1"/>
  <c r="M124" i="23" s="1"/>
  <c r="I123" i="23"/>
  <c r="F123" i="23"/>
  <c r="K123" i="23" s="1"/>
  <c r="M123" i="23" s="1"/>
  <c r="I122" i="23"/>
  <c r="F122" i="23"/>
  <c r="K122" i="23" s="1"/>
  <c r="M122" i="23" s="1"/>
  <c r="I121" i="23"/>
  <c r="F121" i="23"/>
  <c r="K121" i="23" s="1"/>
  <c r="M121" i="23" s="1"/>
  <c r="I120" i="23"/>
  <c r="F120" i="23"/>
  <c r="K120" i="23" s="1"/>
  <c r="M120" i="23" s="1"/>
  <c r="I119" i="23"/>
  <c r="F119" i="23"/>
  <c r="K119" i="23" s="1"/>
  <c r="M119" i="23" s="1"/>
  <c r="I118" i="23"/>
  <c r="F118" i="23"/>
  <c r="K118" i="23" s="1"/>
  <c r="M118" i="23" s="1"/>
  <c r="I117" i="23"/>
  <c r="F117" i="23"/>
  <c r="K117" i="23" s="1"/>
  <c r="M117" i="23" s="1"/>
  <c r="I116" i="23"/>
  <c r="F116" i="23"/>
  <c r="K116" i="23" s="1"/>
  <c r="M116" i="23" s="1"/>
  <c r="I115" i="23"/>
  <c r="F115" i="23"/>
  <c r="K115" i="23" s="1"/>
  <c r="M115" i="23" s="1"/>
  <c r="I114" i="23"/>
  <c r="F114" i="23"/>
  <c r="K114" i="23" s="1"/>
  <c r="M114" i="23" s="1"/>
  <c r="I113" i="23"/>
  <c r="F113" i="23"/>
  <c r="K113" i="23" s="1"/>
  <c r="M113" i="23" s="1"/>
  <c r="I112" i="23"/>
  <c r="F112" i="23"/>
  <c r="K112" i="23" s="1"/>
  <c r="M112" i="23" s="1"/>
  <c r="I111" i="23"/>
  <c r="F111" i="23"/>
  <c r="K111" i="23" s="1"/>
  <c r="M111" i="23" s="1"/>
  <c r="I110" i="23"/>
  <c r="F110" i="23"/>
  <c r="K110" i="23" s="1"/>
  <c r="M110" i="23" s="1"/>
  <c r="I109" i="23"/>
  <c r="F109" i="23"/>
  <c r="K109" i="23" s="1"/>
  <c r="M109" i="23" s="1"/>
  <c r="I108" i="23"/>
  <c r="F108" i="23"/>
  <c r="K108" i="23" s="1"/>
  <c r="M108" i="23" s="1"/>
  <c r="I107" i="23"/>
  <c r="F107" i="23"/>
  <c r="K107" i="23" s="1"/>
  <c r="M107" i="23" s="1"/>
  <c r="I106" i="23"/>
  <c r="F106" i="23"/>
  <c r="K106" i="23" s="1"/>
  <c r="M106" i="23" s="1"/>
  <c r="I105" i="23"/>
  <c r="F105" i="23"/>
  <c r="K105" i="23" s="1"/>
  <c r="M105" i="23" s="1"/>
  <c r="I104" i="23"/>
  <c r="F104" i="23"/>
  <c r="K104" i="23" s="1"/>
  <c r="M104" i="23" s="1"/>
  <c r="I103" i="23"/>
  <c r="F103" i="23"/>
  <c r="K103" i="23" s="1"/>
  <c r="M103" i="23" s="1"/>
  <c r="I102" i="23"/>
  <c r="F102" i="23"/>
  <c r="K102" i="23" s="1"/>
  <c r="M102" i="23" s="1"/>
  <c r="I101" i="23"/>
  <c r="F101" i="23"/>
  <c r="K101" i="23" s="1"/>
  <c r="M101" i="23" s="1"/>
  <c r="I100" i="23"/>
  <c r="F100" i="23"/>
  <c r="K100" i="23" s="1"/>
  <c r="M100" i="23" s="1"/>
  <c r="I99" i="23"/>
  <c r="F99" i="23"/>
  <c r="K99" i="23" s="1"/>
  <c r="M99" i="23" s="1"/>
  <c r="I98" i="23"/>
  <c r="F98" i="23"/>
  <c r="K98" i="23" s="1"/>
  <c r="M98" i="23" s="1"/>
  <c r="I97" i="23"/>
  <c r="F97" i="23"/>
  <c r="K97" i="23" s="1"/>
  <c r="M97" i="23" s="1"/>
  <c r="I96" i="23"/>
  <c r="F96" i="23"/>
  <c r="K96" i="23" s="1"/>
  <c r="M96" i="23" s="1"/>
  <c r="I95" i="23"/>
  <c r="F95" i="23"/>
  <c r="K95" i="23" s="1"/>
  <c r="M95" i="23" s="1"/>
  <c r="I94" i="23"/>
  <c r="F94" i="23"/>
  <c r="K94" i="23" s="1"/>
  <c r="M94" i="23" s="1"/>
  <c r="I93" i="23"/>
  <c r="F93" i="23"/>
  <c r="K93" i="23" s="1"/>
  <c r="M93" i="23" s="1"/>
  <c r="I92" i="23"/>
  <c r="F92" i="23"/>
  <c r="K92" i="23" s="1"/>
  <c r="M92" i="23" s="1"/>
  <c r="I91" i="23"/>
  <c r="F91" i="23"/>
  <c r="K91" i="23" s="1"/>
  <c r="M91" i="23" s="1"/>
  <c r="I90" i="23"/>
  <c r="F90" i="23"/>
  <c r="K90" i="23" s="1"/>
  <c r="M90" i="23" s="1"/>
  <c r="I89" i="23"/>
  <c r="F89" i="23"/>
  <c r="K89" i="23" s="1"/>
  <c r="M89" i="23" s="1"/>
  <c r="I88" i="23"/>
  <c r="F88" i="23"/>
  <c r="K88" i="23" s="1"/>
  <c r="M88" i="23" s="1"/>
  <c r="I87" i="23"/>
  <c r="F87" i="23"/>
  <c r="K87" i="23" s="1"/>
  <c r="M87" i="23" s="1"/>
  <c r="I86" i="23"/>
  <c r="F86" i="23"/>
  <c r="K86" i="23" s="1"/>
  <c r="M86" i="23" s="1"/>
  <c r="I85" i="23"/>
  <c r="F85" i="23"/>
  <c r="K85" i="23" s="1"/>
  <c r="M85" i="23" s="1"/>
  <c r="I84" i="23"/>
  <c r="F84" i="23"/>
  <c r="K84" i="23" s="1"/>
  <c r="M84" i="23" s="1"/>
  <c r="I83" i="23"/>
  <c r="F83" i="23"/>
  <c r="K83" i="23" s="1"/>
  <c r="M83" i="23" s="1"/>
  <c r="I82" i="23"/>
  <c r="F82" i="23"/>
  <c r="K82" i="23" s="1"/>
  <c r="M82" i="23" s="1"/>
  <c r="I81" i="23"/>
  <c r="F81" i="23"/>
  <c r="K81" i="23" s="1"/>
  <c r="M81" i="23" s="1"/>
  <c r="I80" i="23"/>
  <c r="F80" i="23"/>
  <c r="K80" i="23" s="1"/>
  <c r="M80" i="23" s="1"/>
  <c r="I79" i="23"/>
  <c r="F79" i="23"/>
  <c r="K79" i="23" s="1"/>
  <c r="M79" i="23" s="1"/>
  <c r="I78" i="23"/>
  <c r="F78" i="23"/>
  <c r="K78" i="23" s="1"/>
  <c r="M78" i="23" s="1"/>
  <c r="I77" i="23"/>
  <c r="F77" i="23"/>
  <c r="K77" i="23" s="1"/>
  <c r="M77" i="23" s="1"/>
  <c r="I76" i="23"/>
  <c r="F76" i="23"/>
  <c r="K76" i="23" s="1"/>
  <c r="M76" i="23" s="1"/>
  <c r="I75" i="23"/>
  <c r="F75" i="23"/>
  <c r="K75" i="23" s="1"/>
  <c r="M75" i="23" s="1"/>
  <c r="I74" i="23"/>
  <c r="F74" i="23"/>
  <c r="K74" i="23" s="1"/>
  <c r="M74" i="23" s="1"/>
  <c r="I73" i="23"/>
  <c r="F73" i="23"/>
  <c r="K73" i="23" s="1"/>
  <c r="M73" i="23" s="1"/>
  <c r="I72" i="23"/>
  <c r="F72" i="23"/>
  <c r="K72" i="23" s="1"/>
  <c r="M72" i="23" s="1"/>
  <c r="I71" i="23"/>
  <c r="F71" i="23"/>
  <c r="K71" i="23" s="1"/>
  <c r="M71" i="23" s="1"/>
  <c r="I70" i="23"/>
  <c r="F70" i="23"/>
  <c r="K70" i="23" s="1"/>
  <c r="M70" i="23" s="1"/>
  <c r="I69" i="23"/>
  <c r="F69" i="23"/>
  <c r="K69" i="23" s="1"/>
  <c r="M69" i="23" s="1"/>
  <c r="I68" i="23"/>
  <c r="F68" i="23"/>
  <c r="K68" i="23" s="1"/>
  <c r="M68" i="23" s="1"/>
  <c r="I67" i="23"/>
  <c r="F67" i="23"/>
  <c r="K67" i="23" s="1"/>
  <c r="M67" i="23" s="1"/>
  <c r="I66" i="23"/>
  <c r="F66" i="23"/>
  <c r="K66" i="23" s="1"/>
  <c r="M66" i="23" s="1"/>
  <c r="I65" i="23"/>
  <c r="F65" i="23"/>
  <c r="K65" i="23" s="1"/>
  <c r="M65" i="23" s="1"/>
  <c r="I64" i="23"/>
  <c r="F64" i="23"/>
  <c r="K64" i="23" s="1"/>
  <c r="M64" i="23" s="1"/>
  <c r="I63" i="23"/>
  <c r="F63" i="23"/>
  <c r="K63" i="23" s="1"/>
  <c r="M63" i="23" s="1"/>
  <c r="I62" i="23"/>
  <c r="F62" i="23"/>
  <c r="K62" i="23" s="1"/>
  <c r="M62" i="23" s="1"/>
  <c r="I61" i="23"/>
  <c r="F61" i="23"/>
  <c r="K61" i="23" s="1"/>
  <c r="M61" i="23" s="1"/>
  <c r="I60" i="23"/>
  <c r="F60" i="23"/>
  <c r="K60" i="23" s="1"/>
  <c r="M60" i="23" s="1"/>
  <c r="I59" i="23"/>
  <c r="F59" i="23"/>
  <c r="K59" i="23" s="1"/>
  <c r="M59" i="23" s="1"/>
  <c r="I58" i="23"/>
  <c r="F58" i="23"/>
  <c r="K58" i="23" s="1"/>
  <c r="M58" i="23" s="1"/>
  <c r="I57" i="23"/>
  <c r="F57" i="23"/>
  <c r="K57" i="23" s="1"/>
  <c r="M57" i="23" s="1"/>
  <c r="I56" i="23"/>
  <c r="F56" i="23"/>
  <c r="K56" i="23" s="1"/>
  <c r="M56" i="23" s="1"/>
  <c r="I55" i="23"/>
  <c r="F55" i="23"/>
  <c r="K55" i="23" s="1"/>
  <c r="M55" i="23" s="1"/>
  <c r="I54" i="23"/>
  <c r="F54" i="23"/>
  <c r="K54" i="23" s="1"/>
  <c r="M54" i="23" s="1"/>
  <c r="I53" i="23"/>
  <c r="F53" i="23"/>
  <c r="K53" i="23" s="1"/>
  <c r="M53" i="23" s="1"/>
  <c r="I52" i="23"/>
  <c r="F52" i="23"/>
  <c r="K52" i="23" s="1"/>
  <c r="M52" i="23" s="1"/>
  <c r="I51" i="23"/>
  <c r="F51" i="23"/>
  <c r="K51" i="23" s="1"/>
  <c r="M51" i="23" s="1"/>
  <c r="I50" i="23"/>
  <c r="F50" i="23"/>
  <c r="K50" i="23" s="1"/>
  <c r="M50" i="23" s="1"/>
  <c r="I49" i="23"/>
  <c r="F49" i="23"/>
  <c r="K49" i="23" s="1"/>
  <c r="M49" i="23" s="1"/>
  <c r="I48" i="23"/>
  <c r="F48" i="23"/>
  <c r="K48" i="23" s="1"/>
  <c r="M48" i="23" s="1"/>
  <c r="I47" i="23"/>
  <c r="F47" i="23"/>
  <c r="K47" i="23" s="1"/>
  <c r="M47" i="23" s="1"/>
  <c r="I46" i="23"/>
  <c r="F46" i="23"/>
  <c r="K46" i="23" s="1"/>
  <c r="M46" i="23" s="1"/>
  <c r="I45" i="23"/>
  <c r="F45" i="23"/>
  <c r="K45" i="23" s="1"/>
  <c r="M45" i="23" s="1"/>
  <c r="I44" i="23"/>
  <c r="F44" i="23"/>
  <c r="K44" i="23" s="1"/>
  <c r="M44" i="23" s="1"/>
  <c r="I43" i="23"/>
  <c r="F43" i="23"/>
  <c r="K43" i="23" s="1"/>
  <c r="M43" i="23" s="1"/>
  <c r="I42" i="23"/>
  <c r="F42" i="23"/>
  <c r="K42" i="23" s="1"/>
  <c r="M42" i="23" s="1"/>
  <c r="I41" i="23"/>
  <c r="F41" i="23"/>
  <c r="K41" i="23" s="1"/>
  <c r="M41" i="23" s="1"/>
  <c r="I40" i="23"/>
  <c r="F40" i="23"/>
  <c r="K40" i="23" s="1"/>
  <c r="M40" i="23" s="1"/>
  <c r="I39" i="23"/>
  <c r="F39" i="23"/>
  <c r="K39" i="23" s="1"/>
  <c r="M39" i="23" s="1"/>
  <c r="I38" i="23"/>
  <c r="F38" i="23"/>
  <c r="K38" i="23" s="1"/>
  <c r="M38" i="23" s="1"/>
  <c r="I37" i="23"/>
  <c r="F37" i="23"/>
  <c r="K37" i="23" s="1"/>
  <c r="M37" i="23" s="1"/>
  <c r="I36" i="23"/>
  <c r="F36" i="23"/>
  <c r="K36" i="23" s="1"/>
  <c r="M36" i="23" s="1"/>
  <c r="I35" i="23"/>
  <c r="F35" i="23"/>
  <c r="K35" i="23" s="1"/>
  <c r="M35" i="23" s="1"/>
  <c r="I34" i="23"/>
  <c r="F34" i="23"/>
  <c r="K34" i="23" s="1"/>
  <c r="M34" i="23" s="1"/>
  <c r="I33" i="23"/>
  <c r="F33" i="23"/>
  <c r="K33" i="23" s="1"/>
  <c r="M33" i="23" s="1"/>
  <c r="I32" i="23"/>
  <c r="F32" i="23"/>
  <c r="K32" i="23" s="1"/>
  <c r="M32" i="23" s="1"/>
  <c r="I31" i="23"/>
  <c r="F31" i="23"/>
  <c r="K31" i="23" s="1"/>
  <c r="M31" i="23" s="1"/>
  <c r="I30" i="23"/>
  <c r="F30" i="23"/>
  <c r="K30" i="23" s="1"/>
  <c r="M30" i="23" s="1"/>
  <c r="I29" i="23"/>
  <c r="F29" i="23"/>
  <c r="K29" i="23" s="1"/>
  <c r="M29" i="23" s="1"/>
  <c r="I28" i="23"/>
  <c r="F28" i="23"/>
  <c r="K28" i="23" s="1"/>
  <c r="M28" i="23" s="1"/>
  <c r="I27" i="23"/>
  <c r="F27" i="23"/>
  <c r="K27" i="23" s="1"/>
  <c r="M27" i="23" s="1"/>
  <c r="I26" i="23"/>
  <c r="F26" i="23"/>
  <c r="K26" i="23" s="1"/>
  <c r="M26" i="23" s="1"/>
  <c r="I25" i="23"/>
  <c r="F25" i="23"/>
  <c r="K25" i="23" s="1"/>
  <c r="M25" i="23" s="1"/>
  <c r="I24" i="23"/>
  <c r="F24" i="23"/>
  <c r="K24" i="23" s="1"/>
  <c r="M24" i="23" s="1"/>
  <c r="I23" i="23"/>
  <c r="F23" i="23"/>
  <c r="K23" i="23" s="1"/>
  <c r="M23" i="23" s="1"/>
  <c r="I22" i="23"/>
  <c r="F22" i="23"/>
  <c r="K22" i="23" s="1"/>
  <c r="M22" i="23" s="1"/>
  <c r="I21" i="23"/>
  <c r="F21" i="23"/>
  <c r="K21" i="23" s="1"/>
  <c r="M21" i="23" s="1"/>
  <c r="I20" i="23"/>
  <c r="F20" i="23"/>
  <c r="K20" i="23" s="1"/>
  <c r="M20" i="23" s="1"/>
  <c r="K19" i="23"/>
  <c r="M19" i="23" s="1"/>
  <c r="I19" i="23"/>
  <c r="F19" i="23"/>
  <c r="I18" i="23"/>
  <c r="F18" i="23"/>
  <c r="K18" i="23" s="1"/>
  <c r="M18" i="23" s="1"/>
  <c r="I17" i="23"/>
  <c r="F17" i="23"/>
  <c r="K17" i="23" s="1"/>
  <c r="M17" i="23" s="1"/>
  <c r="I16" i="23"/>
  <c r="F16" i="23"/>
  <c r="K16" i="23" s="1"/>
  <c r="M16" i="23" s="1"/>
  <c r="I15" i="23"/>
  <c r="F15" i="23"/>
  <c r="K15" i="23" s="1"/>
  <c r="M15" i="23" s="1"/>
  <c r="I14" i="23"/>
  <c r="F14" i="23"/>
  <c r="K14" i="23" s="1"/>
  <c r="M14" i="23" s="1"/>
  <c r="I13" i="23"/>
  <c r="F13" i="23"/>
  <c r="K13" i="23" s="1"/>
  <c r="M13" i="23" s="1"/>
  <c r="I12" i="23"/>
  <c r="F12" i="23"/>
  <c r="K12" i="23" s="1"/>
  <c r="M12" i="23" s="1"/>
  <c r="I11" i="23"/>
  <c r="F11" i="23"/>
  <c r="K11" i="23" s="1"/>
  <c r="M11" i="23" s="1"/>
  <c r="I10" i="23"/>
  <c r="F10" i="23"/>
  <c r="K10" i="23" s="1"/>
  <c r="M10" i="23" s="1"/>
  <c r="I9" i="23"/>
  <c r="F9" i="23"/>
  <c r="K9" i="23" s="1"/>
  <c r="M9" i="23" s="1"/>
  <c r="I8" i="23"/>
  <c r="F8" i="23"/>
  <c r="K8" i="23" s="1"/>
  <c r="M8" i="23" s="1"/>
  <c r="I7" i="23"/>
  <c r="F7" i="23"/>
  <c r="K7" i="23" s="1"/>
  <c r="M7" i="23" s="1"/>
  <c r="I6" i="23"/>
  <c r="F6" i="23"/>
  <c r="K6" i="23" s="1"/>
  <c r="M6" i="23" s="1"/>
  <c r="I5" i="23"/>
  <c r="F5" i="23"/>
  <c r="K5" i="23" s="1"/>
  <c r="M5" i="23" s="1"/>
  <c r="I4" i="23"/>
  <c r="F4" i="23"/>
  <c r="K4" i="23" s="1"/>
  <c r="M4" i="23" s="1"/>
  <c r="I159" i="22"/>
  <c r="K159" i="22" s="1"/>
  <c r="F159" i="22"/>
  <c r="I158" i="22"/>
  <c r="K158" i="22" s="1"/>
  <c r="F158" i="22"/>
  <c r="I157" i="22"/>
  <c r="F157" i="22"/>
  <c r="K157" i="22" s="1"/>
  <c r="I156" i="22"/>
  <c r="F156" i="22"/>
  <c r="K156" i="22" s="1"/>
  <c r="I155" i="22"/>
  <c r="F155" i="22"/>
  <c r="K155" i="22" s="1"/>
  <c r="I154" i="22"/>
  <c r="F154" i="22"/>
  <c r="K154" i="22" s="1"/>
  <c r="I153" i="22"/>
  <c r="F153" i="22"/>
  <c r="K153" i="22" s="1"/>
  <c r="I152" i="22"/>
  <c r="F152" i="22"/>
  <c r="K152" i="22" s="1"/>
  <c r="I151" i="22"/>
  <c r="F151" i="22"/>
  <c r="K151" i="22" s="1"/>
  <c r="I150" i="22"/>
  <c r="F150" i="22"/>
  <c r="K150" i="22" s="1"/>
  <c r="I149" i="22"/>
  <c r="F149" i="22"/>
  <c r="K149" i="22" s="1"/>
  <c r="I148" i="22"/>
  <c r="F148" i="22"/>
  <c r="K148" i="22" s="1"/>
  <c r="I147" i="22"/>
  <c r="F147" i="22"/>
  <c r="K147" i="22" s="1"/>
  <c r="I146" i="22"/>
  <c r="F146" i="22"/>
  <c r="K146" i="22" s="1"/>
  <c r="I145" i="22"/>
  <c r="F145" i="22"/>
  <c r="K145" i="22" s="1"/>
  <c r="I144" i="22"/>
  <c r="F144" i="22"/>
  <c r="K144" i="22" s="1"/>
  <c r="I143" i="22"/>
  <c r="F143" i="22"/>
  <c r="K143" i="22" s="1"/>
  <c r="I142" i="22"/>
  <c r="F142" i="22"/>
  <c r="K142" i="22" s="1"/>
  <c r="I141" i="22"/>
  <c r="F141" i="22"/>
  <c r="K141" i="22" s="1"/>
  <c r="I140" i="22"/>
  <c r="F140" i="22"/>
  <c r="K140" i="22" s="1"/>
  <c r="I139" i="22"/>
  <c r="F139" i="22"/>
  <c r="K139" i="22" s="1"/>
  <c r="I138" i="22"/>
  <c r="F138" i="22"/>
  <c r="K138" i="22" s="1"/>
  <c r="I137" i="22"/>
  <c r="F137" i="22"/>
  <c r="K137" i="22" s="1"/>
  <c r="I136" i="22"/>
  <c r="F136" i="22"/>
  <c r="K136" i="22" s="1"/>
  <c r="I135" i="22"/>
  <c r="F135" i="22"/>
  <c r="K135" i="22" s="1"/>
  <c r="I134" i="22"/>
  <c r="F134" i="22"/>
  <c r="K134" i="22" s="1"/>
  <c r="I133" i="22"/>
  <c r="F133" i="22"/>
  <c r="K133" i="22" s="1"/>
  <c r="I132" i="22"/>
  <c r="F132" i="22"/>
  <c r="K132" i="22" s="1"/>
  <c r="I131" i="22"/>
  <c r="F131" i="22"/>
  <c r="K131" i="22" s="1"/>
  <c r="I130" i="22"/>
  <c r="F130" i="22"/>
  <c r="K130" i="22" s="1"/>
  <c r="I129" i="22"/>
  <c r="F129" i="22"/>
  <c r="K129" i="22" s="1"/>
  <c r="I128" i="22"/>
  <c r="F128" i="22"/>
  <c r="K128" i="22" s="1"/>
  <c r="I127" i="22"/>
  <c r="F127" i="22"/>
  <c r="K127" i="22" s="1"/>
  <c r="I126" i="22"/>
  <c r="F126" i="22"/>
  <c r="K126" i="22" s="1"/>
  <c r="I125" i="22"/>
  <c r="F125" i="22"/>
  <c r="K125" i="22" s="1"/>
  <c r="I124" i="22"/>
  <c r="F124" i="22"/>
  <c r="K124" i="22" s="1"/>
  <c r="I123" i="22"/>
  <c r="F123" i="22"/>
  <c r="K123" i="22" s="1"/>
  <c r="I122" i="22"/>
  <c r="F122" i="22"/>
  <c r="K122" i="22" s="1"/>
  <c r="I121" i="22"/>
  <c r="F121" i="22"/>
  <c r="K121" i="22" s="1"/>
  <c r="I120" i="22"/>
  <c r="F120" i="22"/>
  <c r="K120" i="22" s="1"/>
  <c r="I119" i="22"/>
  <c r="F119" i="22"/>
  <c r="K119" i="22" s="1"/>
  <c r="I118" i="22"/>
  <c r="F118" i="22"/>
  <c r="K118" i="22" s="1"/>
  <c r="I117" i="22"/>
  <c r="F117" i="22"/>
  <c r="K117" i="22" s="1"/>
  <c r="I116" i="22"/>
  <c r="F116" i="22"/>
  <c r="K116" i="22" s="1"/>
  <c r="I115" i="22"/>
  <c r="F115" i="22"/>
  <c r="K115" i="22" s="1"/>
  <c r="I114" i="22"/>
  <c r="F114" i="22"/>
  <c r="K114" i="22" s="1"/>
  <c r="I113" i="22"/>
  <c r="F113" i="22"/>
  <c r="K113" i="22" s="1"/>
  <c r="I112" i="22"/>
  <c r="F112" i="22"/>
  <c r="K112" i="22" s="1"/>
  <c r="I111" i="22"/>
  <c r="F111" i="22"/>
  <c r="K111" i="22" s="1"/>
  <c r="I110" i="22"/>
  <c r="F110" i="22"/>
  <c r="K110" i="22" s="1"/>
  <c r="I109" i="22"/>
  <c r="F109" i="22"/>
  <c r="K109" i="22" s="1"/>
  <c r="I108" i="22"/>
  <c r="F108" i="22"/>
  <c r="K108" i="22" s="1"/>
  <c r="I107" i="22"/>
  <c r="F107" i="22"/>
  <c r="K107" i="22" s="1"/>
  <c r="I106" i="22"/>
  <c r="F106" i="22"/>
  <c r="K106" i="22" s="1"/>
  <c r="I105" i="22"/>
  <c r="F105" i="22"/>
  <c r="K105" i="22" s="1"/>
  <c r="I104" i="22"/>
  <c r="F104" i="22"/>
  <c r="K104" i="22" s="1"/>
  <c r="I103" i="22"/>
  <c r="F103" i="22"/>
  <c r="K103" i="22" s="1"/>
  <c r="I102" i="22"/>
  <c r="F102" i="22"/>
  <c r="K102" i="22" s="1"/>
  <c r="I101" i="22"/>
  <c r="F101" i="22"/>
  <c r="K101" i="22" s="1"/>
  <c r="I100" i="22"/>
  <c r="F100" i="22"/>
  <c r="K100" i="22" s="1"/>
  <c r="I99" i="22"/>
  <c r="F99" i="22"/>
  <c r="K99" i="22" s="1"/>
  <c r="I98" i="22"/>
  <c r="F98" i="22"/>
  <c r="K98" i="22" s="1"/>
  <c r="I97" i="22"/>
  <c r="F97" i="22"/>
  <c r="K97" i="22" s="1"/>
  <c r="I96" i="22"/>
  <c r="F96" i="22"/>
  <c r="K96" i="22" s="1"/>
  <c r="I95" i="22"/>
  <c r="F95" i="22"/>
  <c r="K95" i="22" s="1"/>
  <c r="I94" i="22"/>
  <c r="F94" i="22"/>
  <c r="K94" i="22" s="1"/>
  <c r="I93" i="22"/>
  <c r="F93" i="22"/>
  <c r="K93" i="22" s="1"/>
  <c r="I92" i="22"/>
  <c r="F92" i="22"/>
  <c r="K92" i="22" s="1"/>
  <c r="I91" i="22"/>
  <c r="F91" i="22"/>
  <c r="K91" i="22" s="1"/>
  <c r="I90" i="22"/>
  <c r="F90" i="22"/>
  <c r="K90" i="22" s="1"/>
  <c r="I89" i="22"/>
  <c r="F89" i="22"/>
  <c r="K89" i="22" s="1"/>
  <c r="I88" i="22"/>
  <c r="F88" i="22"/>
  <c r="K88" i="22" s="1"/>
  <c r="I87" i="22"/>
  <c r="F87" i="22"/>
  <c r="K87" i="22" s="1"/>
  <c r="I86" i="22"/>
  <c r="F86" i="22"/>
  <c r="K86" i="22" s="1"/>
  <c r="I85" i="22"/>
  <c r="F85" i="22"/>
  <c r="K85" i="22" s="1"/>
  <c r="I84" i="22"/>
  <c r="F84" i="22"/>
  <c r="K84" i="22" s="1"/>
  <c r="I83" i="22"/>
  <c r="F83" i="22"/>
  <c r="K83" i="22" s="1"/>
  <c r="I82" i="22"/>
  <c r="F82" i="22"/>
  <c r="K82" i="22" s="1"/>
  <c r="I81" i="22"/>
  <c r="F81" i="22"/>
  <c r="K81" i="22" s="1"/>
  <c r="I80" i="22"/>
  <c r="F80" i="22"/>
  <c r="K80" i="22" s="1"/>
  <c r="I79" i="22"/>
  <c r="F79" i="22"/>
  <c r="K79" i="22" s="1"/>
  <c r="I78" i="22"/>
  <c r="F78" i="22"/>
  <c r="K78" i="22" s="1"/>
  <c r="I77" i="22"/>
  <c r="F77" i="22"/>
  <c r="K77" i="22" s="1"/>
  <c r="I76" i="22"/>
  <c r="F76" i="22"/>
  <c r="K76" i="22" s="1"/>
  <c r="I75" i="22"/>
  <c r="F75" i="22"/>
  <c r="K75" i="22" s="1"/>
  <c r="I74" i="22"/>
  <c r="F74" i="22"/>
  <c r="K74" i="22" s="1"/>
  <c r="I73" i="22"/>
  <c r="F73" i="22"/>
  <c r="K73" i="22" s="1"/>
  <c r="I72" i="22"/>
  <c r="F72" i="22"/>
  <c r="K72" i="22" s="1"/>
  <c r="I71" i="22"/>
  <c r="F71" i="22"/>
  <c r="K71" i="22" s="1"/>
  <c r="I70" i="22"/>
  <c r="F70" i="22"/>
  <c r="K70" i="22" s="1"/>
  <c r="I69" i="22"/>
  <c r="F69" i="22"/>
  <c r="K69" i="22" s="1"/>
  <c r="I68" i="22"/>
  <c r="F68" i="22"/>
  <c r="K68" i="22" s="1"/>
  <c r="I67" i="22"/>
  <c r="F67" i="22"/>
  <c r="K67" i="22" s="1"/>
  <c r="I66" i="22"/>
  <c r="F66" i="22"/>
  <c r="K66" i="22" s="1"/>
  <c r="I65" i="22"/>
  <c r="F65" i="22"/>
  <c r="K65" i="22" s="1"/>
  <c r="I64" i="22"/>
  <c r="F64" i="22"/>
  <c r="K64" i="22" s="1"/>
  <c r="I63" i="22"/>
  <c r="F63" i="22"/>
  <c r="K63" i="22" s="1"/>
  <c r="I62" i="22"/>
  <c r="F62" i="22"/>
  <c r="K62" i="22" s="1"/>
  <c r="I61" i="22"/>
  <c r="F61" i="22"/>
  <c r="K61" i="22" s="1"/>
  <c r="I60" i="22"/>
  <c r="F60" i="22"/>
  <c r="K60" i="22" s="1"/>
  <c r="I59" i="22"/>
  <c r="F59" i="22"/>
  <c r="K59" i="22" s="1"/>
  <c r="I58" i="22"/>
  <c r="F58" i="22"/>
  <c r="K58" i="22" s="1"/>
  <c r="I57" i="22"/>
  <c r="F57" i="22"/>
  <c r="K57" i="22" s="1"/>
  <c r="I56" i="22"/>
  <c r="F56" i="22"/>
  <c r="K56" i="22" s="1"/>
  <c r="I55" i="22"/>
  <c r="F55" i="22"/>
  <c r="K55" i="22" s="1"/>
  <c r="I54" i="22"/>
  <c r="F54" i="22"/>
  <c r="K54" i="22" s="1"/>
  <c r="I53" i="22"/>
  <c r="F53" i="22"/>
  <c r="K53" i="22" s="1"/>
  <c r="I52" i="22"/>
  <c r="F52" i="22"/>
  <c r="K52" i="22" s="1"/>
  <c r="I51" i="22"/>
  <c r="F51" i="22"/>
  <c r="K51" i="22" s="1"/>
  <c r="I50" i="22"/>
  <c r="F50" i="22"/>
  <c r="K50" i="22" s="1"/>
  <c r="I49" i="22"/>
  <c r="F49" i="22"/>
  <c r="K49" i="22" s="1"/>
  <c r="I48" i="22"/>
  <c r="F48" i="22"/>
  <c r="K48" i="22" s="1"/>
  <c r="I47" i="22"/>
  <c r="F47" i="22"/>
  <c r="K47" i="22" s="1"/>
  <c r="I46" i="22"/>
  <c r="F46" i="22"/>
  <c r="K46" i="22" s="1"/>
  <c r="I45" i="22"/>
  <c r="F45" i="22"/>
  <c r="K45" i="22" s="1"/>
  <c r="I44" i="22"/>
  <c r="F44" i="22"/>
  <c r="K44" i="22" s="1"/>
  <c r="I43" i="22"/>
  <c r="F43" i="22"/>
  <c r="K43" i="22" s="1"/>
  <c r="I42" i="22"/>
  <c r="F42" i="22"/>
  <c r="K42" i="22" s="1"/>
  <c r="I41" i="22"/>
  <c r="F41" i="22"/>
  <c r="K41" i="22" s="1"/>
  <c r="I40" i="22"/>
  <c r="F40" i="22"/>
  <c r="K40" i="22" s="1"/>
  <c r="I39" i="22"/>
  <c r="F39" i="22"/>
  <c r="K39" i="22" s="1"/>
  <c r="I38" i="22"/>
  <c r="F38" i="22"/>
  <c r="K38" i="22" s="1"/>
  <c r="I37" i="22"/>
  <c r="F37" i="22"/>
  <c r="K37" i="22" s="1"/>
  <c r="I36" i="22"/>
  <c r="F36" i="22"/>
  <c r="K36" i="22" s="1"/>
  <c r="I35" i="22"/>
  <c r="F35" i="22"/>
  <c r="K35" i="22" s="1"/>
  <c r="I34" i="22"/>
  <c r="F34" i="22"/>
  <c r="K34" i="22" s="1"/>
  <c r="I33" i="22"/>
  <c r="F33" i="22"/>
  <c r="K33" i="22" s="1"/>
  <c r="I32" i="22"/>
  <c r="F32" i="22"/>
  <c r="K32" i="22" s="1"/>
  <c r="I31" i="22"/>
  <c r="F31" i="22"/>
  <c r="K31" i="22" s="1"/>
  <c r="I30" i="22"/>
  <c r="F30" i="22"/>
  <c r="K30" i="22" s="1"/>
  <c r="I29" i="22"/>
  <c r="F29" i="22"/>
  <c r="K29" i="22" s="1"/>
  <c r="I28" i="22"/>
  <c r="F28" i="22"/>
  <c r="K28" i="22" s="1"/>
  <c r="I27" i="22"/>
  <c r="F27" i="22"/>
  <c r="K27" i="22" s="1"/>
  <c r="I26" i="22"/>
  <c r="F26" i="22"/>
  <c r="K26" i="22" s="1"/>
  <c r="I25" i="22"/>
  <c r="F25" i="22"/>
  <c r="K25" i="22" s="1"/>
  <c r="I24" i="22"/>
  <c r="F24" i="22"/>
  <c r="K24" i="22" s="1"/>
  <c r="I23" i="22"/>
  <c r="F23" i="22"/>
  <c r="K23" i="22" s="1"/>
  <c r="I22" i="22"/>
  <c r="F22" i="22"/>
  <c r="K22" i="22" s="1"/>
  <c r="I21" i="22"/>
  <c r="F21" i="22"/>
  <c r="K21" i="22" s="1"/>
  <c r="I20" i="22"/>
  <c r="F20" i="22"/>
  <c r="K20" i="22" s="1"/>
  <c r="I19" i="22"/>
  <c r="F19" i="22"/>
  <c r="K19" i="22" s="1"/>
  <c r="I18" i="22"/>
  <c r="F18" i="22"/>
  <c r="K18" i="22" s="1"/>
  <c r="I17" i="22"/>
  <c r="F17" i="22"/>
  <c r="K17" i="22" s="1"/>
  <c r="I16" i="22"/>
  <c r="F16" i="22"/>
  <c r="K16" i="22" s="1"/>
  <c r="I15" i="22"/>
  <c r="F15" i="22"/>
  <c r="K15" i="22" s="1"/>
  <c r="I14" i="22"/>
  <c r="F14" i="22"/>
  <c r="K14" i="22" s="1"/>
  <c r="I13" i="22"/>
  <c r="F13" i="22"/>
  <c r="K13" i="22" s="1"/>
  <c r="I12" i="22"/>
  <c r="F12" i="22"/>
  <c r="K12" i="22" s="1"/>
  <c r="I11" i="22"/>
  <c r="F11" i="22"/>
  <c r="K11" i="22" s="1"/>
  <c r="I10" i="22"/>
  <c r="F10" i="22"/>
  <c r="K10" i="22" s="1"/>
  <c r="I9" i="22"/>
  <c r="F9" i="22"/>
  <c r="K9" i="22" s="1"/>
  <c r="I8" i="22"/>
  <c r="F8" i="22"/>
  <c r="K8" i="22" s="1"/>
  <c r="I7" i="22"/>
  <c r="F7" i="22"/>
  <c r="K7" i="22" s="1"/>
  <c r="I6" i="22"/>
  <c r="F6" i="22"/>
  <c r="K6" i="22" s="1"/>
  <c r="I5" i="22"/>
  <c r="F5" i="22"/>
  <c r="K5" i="22" s="1"/>
  <c r="I4" i="22"/>
  <c r="F4" i="22"/>
  <c r="K4" i="22" s="1"/>
  <c r="X5" i="20" l="1"/>
  <c r="X6" i="20"/>
  <c r="X7" i="20"/>
  <c r="X8" i="20"/>
  <c r="X9" i="20"/>
  <c r="X10" i="20"/>
  <c r="X11" i="20"/>
  <c r="X12" i="20"/>
  <c r="X13" i="20"/>
  <c r="X14" i="20"/>
  <c r="X15" i="20"/>
  <c r="X16" i="20"/>
  <c r="X17" i="20"/>
  <c r="X18" i="20"/>
  <c r="X19" i="20"/>
  <c r="X20" i="20"/>
  <c r="X21" i="20"/>
  <c r="X22" i="20"/>
  <c r="X23" i="20"/>
  <c r="X24" i="20"/>
  <c r="X25" i="20"/>
  <c r="X26" i="20"/>
  <c r="X27" i="20"/>
  <c r="X28" i="20"/>
  <c r="X29" i="20"/>
  <c r="X30" i="20"/>
  <c r="X31" i="20"/>
  <c r="X32" i="20"/>
  <c r="X33" i="20"/>
  <c r="X34" i="20"/>
  <c r="X35" i="20"/>
  <c r="X36" i="20"/>
  <c r="X37" i="20"/>
  <c r="X38" i="20"/>
  <c r="X39" i="20"/>
  <c r="X40" i="20"/>
  <c r="X41" i="20"/>
  <c r="X42" i="20"/>
  <c r="X43" i="20"/>
  <c r="X44" i="20"/>
  <c r="X45" i="20"/>
  <c r="X46" i="20"/>
  <c r="X47" i="20"/>
  <c r="X48" i="20"/>
  <c r="X49" i="20"/>
  <c r="X50" i="20"/>
  <c r="X51" i="20"/>
  <c r="X52" i="20"/>
  <c r="X53" i="20"/>
  <c r="X54" i="20"/>
  <c r="X55" i="20"/>
  <c r="X56" i="20"/>
  <c r="X57" i="20"/>
  <c r="X58" i="20"/>
  <c r="X59" i="20"/>
  <c r="X60" i="20"/>
  <c r="X61" i="20"/>
  <c r="X62" i="20"/>
  <c r="X63" i="20"/>
  <c r="X64" i="20"/>
  <c r="X65" i="20"/>
  <c r="X66" i="20"/>
  <c r="X67" i="20"/>
  <c r="X68" i="20"/>
  <c r="X69" i="20"/>
  <c r="X70" i="20"/>
  <c r="X71" i="20"/>
  <c r="X72" i="20"/>
  <c r="X73" i="20"/>
  <c r="X74" i="20"/>
  <c r="X75" i="20"/>
  <c r="X76" i="20"/>
  <c r="X77" i="20"/>
  <c r="X78" i="20"/>
  <c r="X79" i="20"/>
  <c r="X80" i="20"/>
  <c r="X81" i="20"/>
  <c r="X82" i="20"/>
  <c r="X83" i="20"/>
  <c r="X84" i="20"/>
  <c r="X85" i="20"/>
  <c r="X86" i="20"/>
  <c r="X87" i="20"/>
  <c r="X88" i="20"/>
  <c r="X89" i="20"/>
  <c r="X90" i="20"/>
  <c r="X91" i="20"/>
  <c r="X92" i="20"/>
  <c r="X93" i="20"/>
  <c r="X94" i="20"/>
  <c r="X95" i="20"/>
  <c r="X96" i="20"/>
  <c r="X97" i="20"/>
  <c r="X98" i="20"/>
  <c r="X99" i="20"/>
  <c r="X100" i="20"/>
  <c r="X101" i="20"/>
  <c r="X102" i="20"/>
  <c r="X103" i="20"/>
  <c r="X104" i="20"/>
  <c r="X105" i="20"/>
  <c r="X106" i="20"/>
  <c r="X107" i="20"/>
  <c r="X108" i="20"/>
  <c r="X109" i="20"/>
  <c r="X110" i="20"/>
  <c r="X111" i="20"/>
  <c r="X112" i="20"/>
  <c r="X113" i="20"/>
  <c r="X114" i="20"/>
  <c r="X115" i="20"/>
  <c r="X116" i="20"/>
  <c r="X117" i="20"/>
  <c r="X118" i="20"/>
  <c r="X119" i="20"/>
  <c r="X120" i="20"/>
  <c r="X121" i="20"/>
  <c r="X122" i="20"/>
  <c r="X123" i="20"/>
  <c r="X124" i="20"/>
  <c r="X125" i="20"/>
  <c r="X126" i="20"/>
  <c r="X127" i="20"/>
  <c r="X128" i="20"/>
  <c r="X129" i="20"/>
  <c r="X130" i="20"/>
  <c r="X131" i="20"/>
  <c r="X132" i="20"/>
  <c r="X133" i="20"/>
  <c r="X134" i="20"/>
  <c r="X135" i="20"/>
  <c r="X136" i="20"/>
  <c r="X137" i="20"/>
  <c r="X138" i="20"/>
  <c r="X139" i="20"/>
  <c r="X140" i="20"/>
  <c r="X141" i="20"/>
  <c r="X142" i="20"/>
  <c r="X143" i="20"/>
  <c r="X144" i="20"/>
  <c r="X145" i="20"/>
  <c r="X146" i="20"/>
  <c r="X147" i="20"/>
  <c r="X148" i="20"/>
  <c r="X149" i="20"/>
  <c r="X150" i="20"/>
  <c r="X151" i="20"/>
  <c r="X152" i="20"/>
  <c r="X153" i="20"/>
  <c r="X154" i="20"/>
  <c r="X155" i="20"/>
  <c r="X156" i="20"/>
  <c r="X157" i="20"/>
  <c r="X158" i="20"/>
  <c r="X159" i="20"/>
  <c r="W5" i="20"/>
  <c r="W6" i="20"/>
  <c r="W7" i="20"/>
  <c r="W8" i="20"/>
  <c r="W9" i="20"/>
  <c r="W10" i="20"/>
  <c r="W11" i="20"/>
  <c r="W12" i="20"/>
  <c r="W13" i="20"/>
  <c r="W14" i="20"/>
  <c r="W15" i="20"/>
  <c r="W16" i="20"/>
  <c r="W17" i="20"/>
  <c r="W18" i="20"/>
  <c r="W19" i="20"/>
  <c r="W20" i="20"/>
  <c r="W21" i="20"/>
  <c r="W22" i="20"/>
  <c r="W23" i="20"/>
  <c r="W24" i="20"/>
  <c r="W25" i="20"/>
  <c r="W26" i="20"/>
  <c r="W27" i="20"/>
  <c r="W28" i="20"/>
  <c r="W29" i="20"/>
  <c r="W30" i="20"/>
  <c r="W31" i="20"/>
  <c r="W32" i="20"/>
  <c r="W33" i="20"/>
  <c r="W34" i="20"/>
  <c r="W35" i="20"/>
  <c r="W36" i="20"/>
  <c r="W37" i="20"/>
  <c r="W38" i="20"/>
  <c r="W39" i="20"/>
  <c r="W40" i="20"/>
  <c r="W41" i="20"/>
  <c r="W42" i="20"/>
  <c r="W43" i="20"/>
  <c r="W44" i="20"/>
  <c r="W45" i="20"/>
  <c r="W46" i="20"/>
  <c r="W47" i="20"/>
  <c r="W48" i="20"/>
  <c r="W49" i="20"/>
  <c r="W50" i="20"/>
  <c r="W51" i="20"/>
  <c r="W52" i="20"/>
  <c r="W53" i="20"/>
  <c r="W54" i="20"/>
  <c r="W55" i="20"/>
  <c r="W56" i="20"/>
  <c r="W57" i="20"/>
  <c r="W58" i="20"/>
  <c r="W59" i="20"/>
  <c r="W60" i="20"/>
  <c r="W61" i="20"/>
  <c r="W62" i="20"/>
  <c r="W63" i="20"/>
  <c r="W64" i="20"/>
  <c r="W65" i="20"/>
  <c r="W66" i="20"/>
  <c r="W67" i="20"/>
  <c r="W68" i="20"/>
  <c r="W69" i="20"/>
  <c r="W70" i="20"/>
  <c r="W71" i="20"/>
  <c r="W72" i="20"/>
  <c r="W73" i="20"/>
  <c r="W74" i="20"/>
  <c r="W75" i="20"/>
  <c r="W76" i="20"/>
  <c r="W77" i="20"/>
  <c r="W78" i="20"/>
  <c r="W79" i="20"/>
  <c r="W80" i="20"/>
  <c r="W81" i="20"/>
  <c r="W82" i="20"/>
  <c r="W83" i="20"/>
  <c r="W84" i="20"/>
  <c r="W85" i="20"/>
  <c r="W86" i="20"/>
  <c r="W87" i="20"/>
  <c r="W88" i="20"/>
  <c r="W89" i="20"/>
  <c r="W90" i="20"/>
  <c r="W91" i="20"/>
  <c r="W92" i="20"/>
  <c r="W93" i="20"/>
  <c r="W94" i="20"/>
  <c r="W95" i="20"/>
  <c r="W96" i="20"/>
  <c r="W97" i="20"/>
  <c r="W98" i="20"/>
  <c r="W99" i="20"/>
  <c r="W100" i="20"/>
  <c r="W101" i="20"/>
  <c r="W102" i="20"/>
  <c r="W103" i="20"/>
  <c r="W104" i="20"/>
  <c r="W105" i="20"/>
  <c r="W106" i="20"/>
  <c r="W107" i="20"/>
  <c r="W108" i="20"/>
  <c r="W109" i="20"/>
  <c r="W110" i="20"/>
  <c r="W111" i="20"/>
  <c r="W112" i="20"/>
  <c r="W113" i="20"/>
  <c r="W114" i="20"/>
  <c r="W115" i="20"/>
  <c r="W116" i="20"/>
  <c r="W117" i="20"/>
  <c r="W118" i="20"/>
  <c r="W119" i="20"/>
  <c r="W120" i="20"/>
  <c r="W121" i="20"/>
  <c r="W122" i="20"/>
  <c r="W123" i="20"/>
  <c r="W124" i="20"/>
  <c r="W125" i="20"/>
  <c r="W126" i="20"/>
  <c r="W127" i="20"/>
  <c r="W128" i="20"/>
  <c r="W129" i="20"/>
  <c r="W130" i="20"/>
  <c r="W131" i="20"/>
  <c r="W132" i="20"/>
  <c r="W133" i="20"/>
  <c r="W134" i="20"/>
  <c r="W135" i="20"/>
  <c r="W136" i="20"/>
  <c r="W137" i="20"/>
  <c r="W138" i="20"/>
  <c r="W139" i="20"/>
  <c r="W140" i="20"/>
  <c r="W141" i="20"/>
  <c r="W142" i="20"/>
  <c r="W143" i="20"/>
  <c r="W144" i="20"/>
  <c r="W145" i="20"/>
  <c r="W146" i="20"/>
  <c r="W147" i="20"/>
  <c r="W148" i="20"/>
  <c r="W149" i="20"/>
  <c r="W150" i="20"/>
  <c r="W151" i="20"/>
  <c r="W152" i="20"/>
  <c r="W153" i="20"/>
  <c r="W154" i="20"/>
  <c r="W155" i="20"/>
  <c r="W156" i="20"/>
  <c r="W157" i="20"/>
  <c r="W158" i="20"/>
  <c r="W159" i="20"/>
  <c r="V5" i="20"/>
  <c r="V6" i="20"/>
  <c r="V7" i="20"/>
  <c r="V8" i="20"/>
  <c r="V9" i="20"/>
  <c r="V10" i="20"/>
  <c r="V11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V24" i="20"/>
  <c r="V25" i="20"/>
  <c r="V26" i="20"/>
  <c r="V27" i="20"/>
  <c r="V28" i="20"/>
  <c r="V29" i="20"/>
  <c r="V30" i="20"/>
  <c r="V31" i="20"/>
  <c r="V32" i="20"/>
  <c r="V33" i="20"/>
  <c r="V34" i="20"/>
  <c r="V35" i="20"/>
  <c r="V36" i="20"/>
  <c r="V37" i="20"/>
  <c r="V38" i="20"/>
  <c r="V39" i="20"/>
  <c r="V40" i="20"/>
  <c r="V41" i="20"/>
  <c r="V42" i="20"/>
  <c r="V43" i="20"/>
  <c r="V44" i="20"/>
  <c r="V45" i="20"/>
  <c r="V46" i="20"/>
  <c r="V47" i="20"/>
  <c r="V48" i="20"/>
  <c r="V49" i="20"/>
  <c r="V50" i="20"/>
  <c r="V51" i="20"/>
  <c r="V52" i="20"/>
  <c r="V53" i="20"/>
  <c r="V54" i="20"/>
  <c r="V55" i="20"/>
  <c r="V56" i="20"/>
  <c r="V57" i="20"/>
  <c r="V58" i="20"/>
  <c r="V59" i="20"/>
  <c r="V60" i="20"/>
  <c r="V61" i="20"/>
  <c r="V62" i="20"/>
  <c r="V63" i="20"/>
  <c r="V64" i="20"/>
  <c r="V65" i="20"/>
  <c r="V66" i="20"/>
  <c r="V67" i="20"/>
  <c r="V68" i="20"/>
  <c r="V69" i="20"/>
  <c r="V70" i="20"/>
  <c r="V71" i="20"/>
  <c r="V72" i="20"/>
  <c r="V73" i="20"/>
  <c r="V74" i="20"/>
  <c r="V75" i="20"/>
  <c r="V76" i="20"/>
  <c r="V77" i="20"/>
  <c r="V78" i="20"/>
  <c r="V79" i="20"/>
  <c r="V80" i="20"/>
  <c r="V81" i="20"/>
  <c r="V82" i="20"/>
  <c r="V83" i="20"/>
  <c r="V84" i="20"/>
  <c r="V85" i="20"/>
  <c r="V86" i="20"/>
  <c r="V87" i="20"/>
  <c r="V88" i="20"/>
  <c r="V89" i="20"/>
  <c r="V90" i="20"/>
  <c r="V91" i="20"/>
  <c r="V92" i="20"/>
  <c r="V93" i="20"/>
  <c r="V94" i="20"/>
  <c r="V95" i="20"/>
  <c r="V96" i="20"/>
  <c r="V97" i="20"/>
  <c r="V98" i="20"/>
  <c r="V99" i="20"/>
  <c r="V100" i="20"/>
  <c r="V101" i="20"/>
  <c r="V102" i="20"/>
  <c r="V103" i="20"/>
  <c r="V104" i="20"/>
  <c r="V105" i="20"/>
  <c r="V106" i="20"/>
  <c r="V107" i="20"/>
  <c r="V108" i="20"/>
  <c r="V109" i="20"/>
  <c r="V110" i="20"/>
  <c r="V111" i="20"/>
  <c r="V112" i="20"/>
  <c r="V113" i="20"/>
  <c r="V114" i="20"/>
  <c r="V115" i="20"/>
  <c r="V116" i="20"/>
  <c r="V117" i="20"/>
  <c r="V118" i="20"/>
  <c r="V119" i="20"/>
  <c r="V120" i="20"/>
  <c r="V121" i="20"/>
  <c r="V122" i="20"/>
  <c r="V123" i="20"/>
  <c r="V124" i="20"/>
  <c r="V125" i="20"/>
  <c r="V126" i="20"/>
  <c r="V127" i="20"/>
  <c r="V128" i="20"/>
  <c r="V129" i="20"/>
  <c r="V130" i="20"/>
  <c r="V131" i="20"/>
  <c r="V132" i="20"/>
  <c r="V133" i="20"/>
  <c r="V134" i="20"/>
  <c r="V135" i="20"/>
  <c r="V136" i="20"/>
  <c r="V137" i="20"/>
  <c r="V138" i="20"/>
  <c r="V139" i="20"/>
  <c r="V140" i="20"/>
  <c r="V141" i="20"/>
  <c r="V142" i="20"/>
  <c r="V143" i="20"/>
  <c r="V144" i="20"/>
  <c r="V145" i="20"/>
  <c r="V146" i="20"/>
  <c r="V147" i="20"/>
  <c r="V148" i="20"/>
  <c r="V149" i="20"/>
  <c r="V150" i="20"/>
  <c r="V151" i="20"/>
  <c r="V152" i="20"/>
  <c r="V153" i="20"/>
  <c r="V154" i="20"/>
  <c r="V155" i="20"/>
  <c r="V156" i="20"/>
  <c r="V157" i="20"/>
  <c r="V158" i="20"/>
  <c r="V159" i="20"/>
  <c r="V4" i="20"/>
  <c r="W4" i="20"/>
  <c r="X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4" i="20"/>
  <c r="X159" i="21"/>
  <c r="W159" i="21"/>
  <c r="V159" i="21"/>
  <c r="U159" i="21"/>
  <c r="S159" i="21"/>
  <c r="Q159" i="21"/>
  <c r="R159" i="21" s="1"/>
  <c r="O159" i="21"/>
  <c r="M159" i="21"/>
  <c r="N159" i="21" s="1"/>
  <c r="K159" i="21"/>
  <c r="I159" i="21"/>
  <c r="J159" i="21" s="1"/>
  <c r="X158" i="21"/>
  <c r="W158" i="21"/>
  <c r="V158" i="21"/>
  <c r="U158" i="21"/>
  <c r="S158" i="21"/>
  <c r="Q158" i="21"/>
  <c r="R158" i="21" s="1"/>
  <c r="O158" i="21"/>
  <c r="M158" i="21"/>
  <c r="N158" i="21" s="1"/>
  <c r="K158" i="21"/>
  <c r="I158" i="21"/>
  <c r="J158" i="21" s="1"/>
  <c r="X157" i="21"/>
  <c r="W157" i="21"/>
  <c r="V157" i="21"/>
  <c r="U157" i="21"/>
  <c r="S157" i="21"/>
  <c r="Q157" i="21"/>
  <c r="R157" i="21" s="1"/>
  <c r="O157" i="21"/>
  <c r="N157" i="21"/>
  <c r="M157" i="21"/>
  <c r="K157" i="21"/>
  <c r="I157" i="21"/>
  <c r="J157" i="21" s="1"/>
  <c r="X156" i="21"/>
  <c r="W156" i="21"/>
  <c r="V156" i="21"/>
  <c r="U156" i="21"/>
  <c r="S156" i="21"/>
  <c r="Q156" i="21"/>
  <c r="R156" i="21" s="1"/>
  <c r="O156" i="21"/>
  <c r="M156" i="21"/>
  <c r="N156" i="21" s="1"/>
  <c r="K156" i="21"/>
  <c r="J156" i="21"/>
  <c r="I156" i="21"/>
  <c r="X155" i="21"/>
  <c r="W155" i="21"/>
  <c r="V155" i="21"/>
  <c r="U155" i="21"/>
  <c r="S155" i="21"/>
  <c r="Q155" i="21"/>
  <c r="R155" i="21" s="1"/>
  <c r="O155" i="21"/>
  <c r="M155" i="21"/>
  <c r="N155" i="21" s="1"/>
  <c r="K155" i="21"/>
  <c r="I155" i="21"/>
  <c r="J155" i="21" s="1"/>
  <c r="X154" i="21"/>
  <c r="W154" i="21"/>
  <c r="V154" i="21"/>
  <c r="U154" i="21"/>
  <c r="S154" i="21"/>
  <c r="R154" i="21"/>
  <c r="Q154" i="21"/>
  <c r="O154" i="21"/>
  <c r="M154" i="21"/>
  <c r="N154" i="21" s="1"/>
  <c r="K154" i="21"/>
  <c r="I154" i="21"/>
  <c r="J154" i="21" s="1"/>
  <c r="X153" i="21"/>
  <c r="W153" i="21"/>
  <c r="V153" i="21"/>
  <c r="U153" i="21"/>
  <c r="S153" i="21"/>
  <c r="Q153" i="21"/>
  <c r="R153" i="21" s="1"/>
  <c r="O153" i="21"/>
  <c r="N153" i="21"/>
  <c r="M153" i="21"/>
  <c r="K153" i="21"/>
  <c r="I153" i="21"/>
  <c r="J153" i="21" s="1"/>
  <c r="X152" i="21"/>
  <c r="W152" i="21"/>
  <c r="V152" i="21"/>
  <c r="U152" i="21"/>
  <c r="S152" i="21"/>
  <c r="Q152" i="21"/>
  <c r="R152" i="21" s="1"/>
  <c r="O152" i="21"/>
  <c r="M152" i="21"/>
  <c r="N152" i="21" s="1"/>
  <c r="K152" i="21"/>
  <c r="J152" i="21"/>
  <c r="I152" i="21"/>
  <c r="X151" i="21"/>
  <c r="W151" i="21"/>
  <c r="V151" i="21"/>
  <c r="U151" i="21"/>
  <c r="S151" i="21"/>
  <c r="Q151" i="21"/>
  <c r="R151" i="21" s="1"/>
  <c r="O151" i="21"/>
  <c r="M151" i="21"/>
  <c r="N151" i="21" s="1"/>
  <c r="K151" i="21"/>
  <c r="I151" i="21"/>
  <c r="J151" i="21" s="1"/>
  <c r="X150" i="21"/>
  <c r="W150" i="21"/>
  <c r="V150" i="21"/>
  <c r="U150" i="21"/>
  <c r="S150" i="21"/>
  <c r="R150" i="21"/>
  <c r="Q150" i="21"/>
  <c r="O150" i="21"/>
  <c r="M150" i="21"/>
  <c r="N150" i="21" s="1"/>
  <c r="K150" i="21"/>
  <c r="I150" i="21"/>
  <c r="J150" i="21" s="1"/>
  <c r="X149" i="21"/>
  <c r="W149" i="21"/>
  <c r="V149" i="21"/>
  <c r="U149" i="21"/>
  <c r="S149" i="21"/>
  <c r="Q149" i="21"/>
  <c r="R149" i="21" s="1"/>
  <c r="O149" i="21"/>
  <c r="N149" i="21"/>
  <c r="M149" i="21"/>
  <c r="K149" i="21"/>
  <c r="I149" i="21"/>
  <c r="J149" i="21" s="1"/>
  <c r="X148" i="21"/>
  <c r="W148" i="21"/>
  <c r="V148" i="21"/>
  <c r="U148" i="21"/>
  <c r="S148" i="21"/>
  <c r="Q148" i="21"/>
  <c r="R148" i="21" s="1"/>
  <c r="O148" i="21"/>
  <c r="M148" i="21"/>
  <c r="N148" i="21" s="1"/>
  <c r="K148" i="21"/>
  <c r="J148" i="21"/>
  <c r="I148" i="21"/>
  <c r="X147" i="21"/>
  <c r="W147" i="21"/>
  <c r="V147" i="21"/>
  <c r="U147" i="21"/>
  <c r="S147" i="21"/>
  <c r="Q147" i="21"/>
  <c r="R147" i="21" s="1"/>
  <c r="O147" i="21"/>
  <c r="M147" i="21"/>
  <c r="N147" i="21" s="1"/>
  <c r="K147" i="21"/>
  <c r="I147" i="21"/>
  <c r="J147" i="21" s="1"/>
  <c r="X146" i="21"/>
  <c r="W146" i="21"/>
  <c r="V146" i="21"/>
  <c r="U146" i="21"/>
  <c r="S146" i="21"/>
  <c r="Q146" i="21"/>
  <c r="R146" i="21" s="1"/>
  <c r="O146" i="21"/>
  <c r="M146" i="21"/>
  <c r="N146" i="21" s="1"/>
  <c r="K146" i="21"/>
  <c r="I146" i="21"/>
  <c r="J146" i="21" s="1"/>
  <c r="X145" i="21"/>
  <c r="W145" i="21"/>
  <c r="V145" i="21"/>
  <c r="U145" i="21"/>
  <c r="S145" i="21"/>
  <c r="Q145" i="21"/>
  <c r="R145" i="21" s="1"/>
  <c r="O145" i="21"/>
  <c r="N145" i="21"/>
  <c r="M145" i="21"/>
  <c r="K145" i="21"/>
  <c r="I145" i="21"/>
  <c r="J145" i="21" s="1"/>
  <c r="X144" i="21"/>
  <c r="W144" i="21"/>
  <c r="V144" i="21"/>
  <c r="U144" i="21"/>
  <c r="S144" i="21"/>
  <c r="Q144" i="21"/>
  <c r="R144" i="21" s="1"/>
  <c r="O144" i="21"/>
  <c r="M144" i="21"/>
  <c r="N144" i="21" s="1"/>
  <c r="K144" i="21"/>
  <c r="J144" i="21"/>
  <c r="I144" i="21"/>
  <c r="X143" i="21"/>
  <c r="W143" i="21"/>
  <c r="V143" i="21"/>
  <c r="U143" i="21"/>
  <c r="S143" i="21"/>
  <c r="Q143" i="21"/>
  <c r="R143" i="21" s="1"/>
  <c r="O143" i="21"/>
  <c r="M143" i="21"/>
  <c r="N143" i="21" s="1"/>
  <c r="K143" i="21"/>
  <c r="I143" i="21"/>
  <c r="J143" i="21" s="1"/>
  <c r="X142" i="21"/>
  <c r="W142" i="21"/>
  <c r="V142" i="21"/>
  <c r="U142" i="21"/>
  <c r="S142" i="21"/>
  <c r="Q142" i="21"/>
  <c r="R142" i="21" s="1"/>
  <c r="O142" i="21"/>
  <c r="M142" i="21"/>
  <c r="N142" i="21" s="1"/>
  <c r="K142" i="21"/>
  <c r="I142" i="21"/>
  <c r="J142" i="21" s="1"/>
  <c r="X141" i="21"/>
  <c r="W141" i="21"/>
  <c r="V141" i="21"/>
  <c r="U141" i="21"/>
  <c r="S141" i="21"/>
  <c r="Q141" i="21"/>
  <c r="R141" i="21" s="1"/>
  <c r="O141" i="21"/>
  <c r="N141" i="21"/>
  <c r="M141" i="21"/>
  <c r="K141" i="21"/>
  <c r="I141" i="21"/>
  <c r="J141" i="21" s="1"/>
  <c r="X140" i="21"/>
  <c r="W140" i="21"/>
  <c r="V140" i="21"/>
  <c r="U140" i="21"/>
  <c r="S140" i="21"/>
  <c r="Q140" i="21"/>
  <c r="R140" i="21" s="1"/>
  <c r="O140" i="21"/>
  <c r="M140" i="21"/>
  <c r="N140" i="21" s="1"/>
  <c r="K140" i="21"/>
  <c r="J140" i="21"/>
  <c r="I140" i="21"/>
  <c r="X139" i="21"/>
  <c r="W139" i="21"/>
  <c r="V139" i="21"/>
  <c r="U139" i="21"/>
  <c r="S139" i="21"/>
  <c r="Q139" i="21"/>
  <c r="R139" i="21" s="1"/>
  <c r="O139" i="21"/>
  <c r="M139" i="21"/>
  <c r="N139" i="21" s="1"/>
  <c r="K139" i="21"/>
  <c r="I139" i="21"/>
  <c r="J139" i="21" s="1"/>
  <c r="X138" i="21"/>
  <c r="W138" i="21"/>
  <c r="V138" i="21"/>
  <c r="U138" i="21"/>
  <c r="S138" i="21"/>
  <c r="R138" i="21"/>
  <c r="Q138" i="21"/>
  <c r="O138" i="21"/>
  <c r="M138" i="21"/>
  <c r="N138" i="21" s="1"/>
  <c r="K138" i="21"/>
  <c r="I138" i="21"/>
  <c r="J138" i="21" s="1"/>
  <c r="X137" i="21"/>
  <c r="W137" i="21"/>
  <c r="V137" i="21"/>
  <c r="U137" i="21"/>
  <c r="S137" i="21"/>
  <c r="Q137" i="21"/>
  <c r="R137" i="21" s="1"/>
  <c r="O137" i="21"/>
  <c r="N137" i="21"/>
  <c r="M137" i="21"/>
  <c r="K137" i="21"/>
  <c r="I137" i="21"/>
  <c r="J137" i="21" s="1"/>
  <c r="X136" i="21"/>
  <c r="W136" i="21"/>
  <c r="V136" i="21"/>
  <c r="U136" i="21"/>
  <c r="S136" i="21"/>
  <c r="Q136" i="21"/>
  <c r="R136" i="21" s="1"/>
  <c r="O136" i="21"/>
  <c r="M136" i="21"/>
  <c r="N136" i="21" s="1"/>
  <c r="K136" i="21"/>
  <c r="J136" i="21"/>
  <c r="I136" i="21"/>
  <c r="X135" i="21"/>
  <c r="W135" i="21"/>
  <c r="V135" i="21"/>
  <c r="U135" i="21"/>
  <c r="S135" i="21"/>
  <c r="Q135" i="21"/>
  <c r="R135" i="21" s="1"/>
  <c r="O135" i="21"/>
  <c r="M135" i="21"/>
  <c r="N135" i="21" s="1"/>
  <c r="K135" i="21"/>
  <c r="I135" i="21"/>
  <c r="J135" i="21" s="1"/>
  <c r="X134" i="21"/>
  <c r="W134" i="21"/>
  <c r="V134" i="21"/>
  <c r="U134" i="21"/>
  <c r="S134" i="21"/>
  <c r="R134" i="21"/>
  <c r="Q134" i="21"/>
  <c r="O134" i="21"/>
  <c r="M134" i="21"/>
  <c r="N134" i="21" s="1"/>
  <c r="K134" i="21"/>
  <c r="I134" i="21"/>
  <c r="J134" i="21" s="1"/>
  <c r="X133" i="21"/>
  <c r="W133" i="21"/>
  <c r="V133" i="21"/>
  <c r="U133" i="21"/>
  <c r="S133" i="21"/>
  <c r="Q133" i="21"/>
  <c r="R133" i="21" s="1"/>
  <c r="O133" i="21"/>
  <c r="N133" i="21"/>
  <c r="M133" i="21"/>
  <c r="K133" i="21"/>
  <c r="I133" i="21"/>
  <c r="J133" i="21" s="1"/>
  <c r="X132" i="21"/>
  <c r="W132" i="21"/>
  <c r="V132" i="21"/>
  <c r="U132" i="21"/>
  <c r="S132" i="21"/>
  <c r="Q132" i="21"/>
  <c r="R132" i="21" s="1"/>
  <c r="O132" i="21"/>
  <c r="M132" i="21"/>
  <c r="N132" i="21" s="1"/>
  <c r="K132" i="21"/>
  <c r="J132" i="21"/>
  <c r="I132" i="21"/>
  <c r="X131" i="21"/>
  <c r="W131" i="21"/>
  <c r="V131" i="21"/>
  <c r="U131" i="21"/>
  <c r="S131" i="21"/>
  <c r="Q131" i="21"/>
  <c r="R131" i="21" s="1"/>
  <c r="O131" i="21"/>
  <c r="M131" i="21"/>
  <c r="N131" i="21" s="1"/>
  <c r="K131" i="21"/>
  <c r="I131" i="21"/>
  <c r="J131" i="21" s="1"/>
  <c r="X130" i="21"/>
  <c r="W130" i="21"/>
  <c r="V130" i="21"/>
  <c r="U130" i="21"/>
  <c r="S130" i="21"/>
  <c r="Q130" i="21"/>
  <c r="R130" i="21" s="1"/>
  <c r="O130" i="21"/>
  <c r="M130" i="21"/>
  <c r="N130" i="21" s="1"/>
  <c r="K130" i="21"/>
  <c r="I130" i="21"/>
  <c r="J130" i="21" s="1"/>
  <c r="X129" i="21"/>
  <c r="W129" i="21"/>
  <c r="V129" i="21"/>
  <c r="U129" i="21"/>
  <c r="S129" i="21"/>
  <c r="Q129" i="21"/>
  <c r="R129" i="21" s="1"/>
  <c r="O129" i="21"/>
  <c r="N129" i="21"/>
  <c r="M129" i="21"/>
  <c r="K129" i="21"/>
  <c r="I129" i="21"/>
  <c r="J129" i="21" s="1"/>
  <c r="X128" i="21"/>
  <c r="W128" i="21"/>
  <c r="V128" i="21"/>
  <c r="U128" i="21"/>
  <c r="S128" i="21"/>
  <c r="Q128" i="21"/>
  <c r="R128" i="21" s="1"/>
  <c r="O128" i="21"/>
  <c r="M128" i="21"/>
  <c r="N128" i="21" s="1"/>
  <c r="K128" i="21"/>
  <c r="J128" i="21"/>
  <c r="I128" i="21"/>
  <c r="X127" i="21"/>
  <c r="W127" i="21"/>
  <c r="V127" i="21"/>
  <c r="U127" i="21"/>
  <c r="S127" i="21"/>
  <c r="Q127" i="21"/>
  <c r="R127" i="21" s="1"/>
  <c r="O127" i="21"/>
  <c r="M127" i="21"/>
  <c r="N127" i="21" s="1"/>
  <c r="K127" i="21"/>
  <c r="I127" i="21"/>
  <c r="J127" i="21" s="1"/>
  <c r="X126" i="21"/>
  <c r="W126" i="21"/>
  <c r="V126" i="21"/>
  <c r="U126" i="21"/>
  <c r="S126" i="21"/>
  <c r="Q126" i="21"/>
  <c r="R126" i="21" s="1"/>
  <c r="O126" i="21"/>
  <c r="M126" i="21"/>
  <c r="N126" i="21" s="1"/>
  <c r="K126" i="21"/>
  <c r="I126" i="21"/>
  <c r="J126" i="21" s="1"/>
  <c r="X125" i="21"/>
  <c r="W125" i="21"/>
  <c r="V125" i="21"/>
  <c r="U125" i="21"/>
  <c r="S125" i="21"/>
  <c r="Q125" i="21"/>
  <c r="R125" i="21" s="1"/>
  <c r="O125" i="21"/>
  <c r="N125" i="21"/>
  <c r="M125" i="21"/>
  <c r="K125" i="21"/>
  <c r="I125" i="21"/>
  <c r="J125" i="21" s="1"/>
  <c r="X124" i="21"/>
  <c r="W124" i="21"/>
  <c r="V124" i="21"/>
  <c r="U124" i="21"/>
  <c r="S124" i="21"/>
  <c r="Q124" i="21"/>
  <c r="R124" i="21" s="1"/>
  <c r="O124" i="21"/>
  <c r="M124" i="21"/>
  <c r="N124" i="21" s="1"/>
  <c r="K124" i="21"/>
  <c r="J124" i="21"/>
  <c r="I124" i="21"/>
  <c r="X123" i="21"/>
  <c r="W123" i="21"/>
  <c r="V123" i="21"/>
  <c r="U123" i="21"/>
  <c r="S123" i="21"/>
  <c r="Q123" i="21"/>
  <c r="R123" i="21" s="1"/>
  <c r="O123" i="21"/>
  <c r="N123" i="21"/>
  <c r="M123" i="21"/>
  <c r="K123" i="21"/>
  <c r="I123" i="21"/>
  <c r="J123" i="21" s="1"/>
  <c r="X122" i="21"/>
  <c r="W122" i="21"/>
  <c r="V122" i="21"/>
  <c r="U122" i="21"/>
  <c r="S122" i="21"/>
  <c r="Q122" i="21"/>
  <c r="R122" i="21" s="1"/>
  <c r="O122" i="21"/>
  <c r="M122" i="21"/>
  <c r="N122" i="21" s="1"/>
  <c r="K122" i="21"/>
  <c r="J122" i="21"/>
  <c r="I122" i="21"/>
  <c r="X121" i="21"/>
  <c r="W121" i="21"/>
  <c r="V121" i="21"/>
  <c r="U121" i="21"/>
  <c r="S121" i="21"/>
  <c r="Q121" i="21"/>
  <c r="R121" i="21" s="1"/>
  <c r="O121" i="21"/>
  <c r="M121" i="21"/>
  <c r="N121" i="21" s="1"/>
  <c r="K121" i="21"/>
  <c r="I121" i="21"/>
  <c r="J121" i="21" s="1"/>
  <c r="X120" i="21"/>
  <c r="W120" i="21"/>
  <c r="V120" i="21"/>
  <c r="U120" i="21"/>
  <c r="S120" i="21"/>
  <c r="Q120" i="21"/>
  <c r="R120" i="21" s="1"/>
  <c r="O120" i="21"/>
  <c r="M120" i="21"/>
  <c r="N120" i="21" s="1"/>
  <c r="K120" i="21"/>
  <c r="I120" i="21"/>
  <c r="J120" i="21" s="1"/>
  <c r="X119" i="21"/>
  <c r="W119" i="21"/>
  <c r="V119" i="21"/>
  <c r="U119" i="21"/>
  <c r="S119" i="21"/>
  <c r="Q119" i="21"/>
  <c r="R119" i="21" s="1"/>
  <c r="O119" i="21"/>
  <c r="N119" i="21"/>
  <c r="M119" i="21"/>
  <c r="K119" i="21"/>
  <c r="I119" i="21"/>
  <c r="J119" i="21" s="1"/>
  <c r="X118" i="21"/>
  <c r="W118" i="21"/>
  <c r="V118" i="21"/>
  <c r="U118" i="21"/>
  <c r="S118" i="21"/>
  <c r="Q118" i="21"/>
  <c r="R118" i="21" s="1"/>
  <c r="O118" i="21"/>
  <c r="M118" i="21"/>
  <c r="N118" i="21" s="1"/>
  <c r="K118" i="21"/>
  <c r="J118" i="21"/>
  <c r="I118" i="21"/>
  <c r="X117" i="21"/>
  <c r="W117" i="21"/>
  <c r="V117" i="21"/>
  <c r="U117" i="21"/>
  <c r="S117" i="21"/>
  <c r="Q117" i="21"/>
  <c r="R117" i="21" s="1"/>
  <c r="O117" i="21"/>
  <c r="M117" i="21"/>
  <c r="N117" i="21" s="1"/>
  <c r="K117" i="21"/>
  <c r="I117" i="21"/>
  <c r="J117" i="21" s="1"/>
  <c r="X116" i="21"/>
  <c r="W116" i="21"/>
  <c r="V116" i="21"/>
  <c r="U116" i="21"/>
  <c r="S116" i="21"/>
  <c r="R116" i="21"/>
  <c r="Q116" i="21"/>
  <c r="O116" i="21"/>
  <c r="M116" i="21"/>
  <c r="N116" i="21" s="1"/>
  <c r="K116" i="21"/>
  <c r="I116" i="21"/>
  <c r="J116" i="21" s="1"/>
  <c r="X115" i="21"/>
  <c r="W115" i="21"/>
  <c r="V115" i="21"/>
  <c r="U115" i="21"/>
  <c r="S115" i="21"/>
  <c r="Q115" i="21"/>
  <c r="R115" i="21" s="1"/>
  <c r="O115" i="21"/>
  <c r="N115" i="21"/>
  <c r="M115" i="21"/>
  <c r="K115" i="21"/>
  <c r="I115" i="21"/>
  <c r="J115" i="21" s="1"/>
  <c r="X114" i="21"/>
  <c r="W114" i="21"/>
  <c r="V114" i="21"/>
  <c r="U114" i="21"/>
  <c r="S114" i="21"/>
  <c r="Q114" i="21"/>
  <c r="R114" i="21" s="1"/>
  <c r="O114" i="21"/>
  <c r="M114" i="21"/>
  <c r="N114" i="21" s="1"/>
  <c r="K114" i="21"/>
  <c r="J114" i="21"/>
  <c r="I114" i="21"/>
  <c r="X113" i="21"/>
  <c r="W113" i="21"/>
  <c r="V113" i="21"/>
  <c r="U113" i="21"/>
  <c r="S113" i="21"/>
  <c r="Q113" i="21"/>
  <c r="R113" i="21" s="1"/>
  <c r="O113" i="21"/>
  <c r="M113" i="21"/>
  <c r="N113" i="21" s="1"/>
  <c r="K113" i="21"/>
  <c r="I113" i="21"/>
  <c r="J113" i="21" s="1"/>
  <c r="X112" i="21"/>
  <c r="W112" i="21"/>
  <c r="V112" i="21"/>
  <c r="U112" i="21"/>
  <c r="S112" i="21"/>
  <c r="Q112" i="21"/>
  <c r="R112" i="21" s="1"/>
  <c r="O112" i="21"/>
  <c r="M112" i="21"/>
  <c r="N112" i="21" s="1"/>
  <c r="K112" i="21"/>
  <c r="I112" i="21"/>
  <c r="J112" i="21" s="1"/>
  <c r="X111" i="21"/>
  <c r="W111" i="21"/>
  <c r="V111" i="21"/>
  <c r="U111" i="21"/>
  <c r="S111" i="21"/>
  <c r="Q111" i="21"/>
  <c r="R111" i="21" s="1"/>
  <c r="O111" i="21"/>
  <c r="N111" i="21"/>
  <c r="M111" i="21"/>
  <c r="K111" i="21"/>
  <c r="I111" i="21"/>
  <c r="J111" i="21" s="1"/>
  <c r="X110" i="21"/>
  <c r="W110" i="21"/>
  <c r="V110" i="21"/>
  <c r="U110" i="21"/>
  <c r="S110" i="21"/>
  <c r="Q110" i="21"/>
  <c r="R110" i="21" s="1"/>
  <c r="O110" i="21"/>
  <c r="M110" i="21"/>
  <c r="N110" i="21" s="1"/>
  <c r="K110" i="21"/>
  <c r="J110" i="21"/>
  <c r="I110" i="21"/>
  <c r="X109" i="21"/>
  <c r="W109" i="21"/>
  <c r="V109" i="21"/>
  <c r="U109" i="21"/>
  <c r="S109" i="21"/>
  <c r="Q109" i="21"/>
  <c r="R109" i="21" s="1"/>
  <c r="O109" i="21"/>
  <c r="M109" i="21"/>
  <c r="N109" i="21" s="1"/>
  <c r="K109" i="21"/>
  <c r="I109" i="21"/>
  <c r="J109" i="21" s="1"/>
  <c r="X108" i="21"/>
  <c r="W108" i="21"/>
  <c r="V108" i="21"/>
  <c r="U108" i="21"/>
  <c r="S108" i="21"/>
  <c r="R108" i="21"/>
  <c r="Q108" i="21"/>
  <c r="O108" i="21"/>
  <c r="M108" i="21"/>
  <c r="N108" i="21" s="1"/>
  <c r="K108" i="21"/>
  <c r="I108" i="21"/>
  <c r="J108" i="21" s="1"/>
  <c r="X107" i="21"/>
  <c r="W107" i="21"/>
  <c r="V107" i="21"/>
  <c r="U107" i="21"/>
  <c r="S107" i="21"/>
  <c r="Q107" i="21"/>
  <c r="R107" i="21" s="1"/>
  <c r="O107" i="21"/>
  <c r="N107" i="21"/>
  <c r="M107" i="21"/>
  <c r="K107" i="21"/>
  <c r="I107" i="21"/>
  <c r="J107" i="21" s="1"/>
  <c r="X106" i="21"/>
  <c r="W106" i="21"/>
  <c r="V106" i="21"/>
  <c r="U106" i="21"/>
  <c r="S106" i="21"/>
  <c r="Q106" i="21"/>
  <c r="R106" i="21" s="1"/>
  <c r="O106" i="21"/>
  <c r="M106" i="21"/>
  <c r="N106" i="21" s="1"/>
  <c r="K106" i="21"/>
  <c r="J106" i="21"/>
  <c r="I106" i="21"/>
  <c r="X105" i="21"/>
  <c r="W105" i="21"/>
  <c r="V105" i="21"/>
  <c r="U105" i="21"/>
  <c r="S105" i="21"/>
  <c r="Q105" i="21"/>
  <c r="R105" i="21" s="1"/>
  <c r="O105" i="21"/>
  <c r="M105" i="21"/>
  <c r="N105" i="21" s="1"/>
  <c r="K105" i="21"/>
  <c r="I105" i="21"/>
  <c r="J105" i="21" s="1"/>
  <c r="X104" i="21"/>
  <c r="W104" i="21"/>
  <c r="V104" i="21"/>
  <c r="U104" i="21"/>
  <c r="S104" i="21"/>
  <c r="Q104" i="21"/>
  <c r="R104" i="21" s="1"/>
  <c r="O104" i="21"/>
  <c r="M104" i="21"/>
  <c r="N104" i="21" s="1"/>
  <c r="K104" i="21"/>
  <c r="I104" i="21"/>
  <c r="J104" i="21" s="1"/>
  <c r="X103" i="21"/>
  <c r="W103" i="21"/>
  <c r="V103" i="21"/>
  <c r="U103" i="21"/>
  <c r="S103" i="21"/>
  <c r="Q103" i="21"/>
  <c r="R103" i="21" s="1"/>
  <c r="O103" i="21"/>
  <c r="N103" i="21"/>
  <c r="M103" i="21"/>
  <c r="K103" i="21"/>
  <c r="I103" i="21"/>
  <c r="J103" i="21" s="1"/>
  <c r="X102" i="21"/>
  <c r="W102" i="21"/>
  <c r="V102" i="21"/>
  <c r="U102" i="21"/>
  <c r="S102" i="21"/>
  <c r="Q102" i="21"/>
  <c r="R102" i="21" s="1"/>
  <c r="O102" i="21"/>
  <c r="M102" i="21"/>
  <c r="N102" i="21" s="1"/>
  <c r="K102" i="21"/>
  <c r="J102" i="21"/>
  <c r="I102" i="21"/>
  <c r="X101" i="21"/>
  <c r="W101" i="21"/>
  <c r="V101" i="21"/>
  <c r="U101" i="21"/>
  <c r="S101" i="21"/>
  <c r="Q101" i="21"/>
  <c r="R101" i="21" s="1"/>
  <c r="O101" i="21"/>
  <c r="M101" i="21"/>
  <c r="N101" i="21" s="1"/>
  <c r="K101" i="21"/>
  <c r="I101" i="21"/>
  <c r="J101" i="21" s="1"/>
  <c r="X100" i="21"/>
  <c r="W100" i="21"/>
  <c r="V100" i="21"/>
  <c r="U100" i="21"/>
  <c r="S100" i="21"/>
  <c r="R100" i="21"/>
  <c r="Q100" i="21"/>
  <c r="O100" i="21"/>
  <c r="M100" i="21"/>
  <c r="N100" i="21" s="1"/>
  <c r="K100" i="21"/>
  <c r="I100" i="21"/>
  <c r="J100" i="21" s="1"/>
  <c r="X99" i="21"/>
  <c r="W99" i="21"/>
  <c r="V99" i="21"/>
  <c r="U99" i="21"/>
  <c r="S99" i="21"/>
  <c r="Q99" i="21"/>
  <c r="R99" i="21" s="1"/>
  <c r="O99" i="21"/>
  <c r="N99" i="21"/>
  <c r="M99" i="21"/>
  <c r="K99" i="21"/>
  <c r="I99" i="21"/>
  <c r="J99" i="21" s="1"/>
  <c r="X98" i="21"/>
  <c r="W98" i="21"/>
  <c r="V98" i="21"/>
  <c r="U98" i="21"/>
  <c r="S98" i="21"/>
  <c r="Q98" i="21"/>
  <c r="R98" i="21" s="1"/>
  <c r="O98" i="21"/>
  <c r="M98" i="21"/>
  <c r="N98" i="21" s="1"/>
  <c r="K98" i="21"/>
  <c r="J98" i="21"/>
  <c r="I98" i="21"/>
  <c r="X97" i="21"/>
  <c r="W97" i="21"/>
  <c r="V97" i="21"/>
  <c r="U97" i="21"/>
  <c r="S97" i="21"/>
  <c r="Q97" i="21"/>
  <c r="R97" i="21" s="1"/>
  <c r="O97" i="21"/>
  <c r="M97" i="21"/>
  <c r="N97" i="21" s="1"/>
  <c r="K97" i="21"/>
  <c r="I97" i="21"/>
  <c r="J97" i="21" s="1"/>
  <c r="X96" i="21"/>
  <c r="W96" i="21"/>
  <c r="V96" i="21"/>
  <c r="U96" i="21"/>
  <c r="S96" i="21"/>
  <c r="R96" i="21"/>
  <c r="Q96" i="21"/>
  <c r="O96" i="21"/>
  <c r="M96" i="21"/>
  <c r="N96" i="21" s="1"/>
  <c r="K96" i="21"/>
  <c r="I96" i="21"/>
  <c r="J96" i="21" s="1"/>
  <c r="X95" i="21"/>
  <c r="W95" i="21"/>
  <c r="V95" i="21"/>
  <c r="U95" i="21"/>
  <c r="S95" i="21"/>
  <c r="Q95" i="21"/>
  <c r="R95" i="21" s="1"/>
  <c r="O95" i="21"/>
  <c r="N95" i="21"/>
  <c r="M95" i="21"/>
  <c r="K95" i="21"/>
  <c r="I95" i="21"/>
  <c r="J95" i="21" s="1"/>
  <c r="X94" i="21"/>
  <c r="W94" i="21"/>
  <c r="V94" i="21"/>
  <c r="U94" i="21"/>
  <c r="S94" i="21"/>
  <c r="Q94" i="21"/>
  <c r="R94" i="21" s="1"/>
  <c r="O94" i="21"/>
  <c r="M94" i="21"/>
  <c r="N94" i="21" s="1"/>
  <c r="K94" i="21"/>
  <c r="J94" i="21"/>
  <c r="I94" i="21"/>
  <c r="X93" i="21"/>
  <c r="W93" i="21"/>
  <c r="V93" i="21"/>
  <c r="U93" i="21"/>
  <c r="S93" i="21"/>
  <c r="Q93" i="21"/>
  <c r="R93" i="21" s="1"/>
  <c r="O93" i="21"/>
  <c r="M93" i="21"/>
  <c r="N93" i="21" s="1"/>
  <c r="K93" i="21"/>
  <c r="I93" i="21"/>
  <c r="J93" i="21" s="1"/>
  <c r="X92" i="21"/>
  <c r="W92" i="21"/>
  <c r="V92" i="21"/>
  <c r="U92" i="21"/>
  <c r="S92" i="21"/>
  <c r="R92" i="21"/>
  <c r="Q92" i="21"/>
  <c r="O92" i="21"/>
  <c r="M92" i="21"/>
  <c r="N92" i="21" s="1"/>
  <c r="K92" i="21"/>
  <c r="I92" i="21"/>
  <c r="J92" i="21" s="1"/>
  <c r="X91" i="21"/>
  <c r="W91" i="21"/>
  <c r="V91" i="21"/>
  <c r="U91" i="21"/>
  <c r="S91" i="21"/>
  <c r="Q91" i="21"/>
  <c r="R91" i="21" s="1"/>
  <c r="O91" i="21"/>
  <c r="N91" i="21"/>
  <c r="M91" i="21"/>
  <c r="K91" i="21"/>
  <c r="I91" i="21"/>
  <c r="J91" i="21" s="1"/>
  <c r="X90" i="21"/>
  <c r="W90" i="21"/>
  <c r="V90" i="21"/>
  <c r="U90" i="21"/>
  <c r="S90" i="21"/>
  <c r="Q90" i="21"/>
  <c r="R90" i="21" s="1"/>
  <c r="O90" i="21"/>
  <c r="M90" i="21"/>
  <c r="N90" i="21" s="1"/>
  <c r="K90" i="21"/>
  <c r="J90" i="21"/>
  <c r="I90" i="21"/>
  <c r="X89" i="21"/>
  <c r="W89" i="21"/>
  <c r="V89" i="21"/>
  <c r="U89" i="21"/>
  <c r="S89" i="21"/>
  <c r="Q89" i="21"/>
  <c r="R89" i="21" s="1"/>
  <c r="O89" i="21"/>
  <c r="M89" i="21"/>
  <c r="N89" i="21" s="1"/>
  <c r="K89" i="21"/>
  <c r="I89" i="21"/>
  <c r="J89" i="21" s="1"/>
  <c r="X88" i="21"/>
  <c r="W88" i="21"/>
  <c r="V88" i="21"/>
  <c r="U88" i="21"/>
  <c r="S88" i="21"/>
  <c r="Q88" i="21"/>
  <c r="R88" i="21" s="1"/>
  <c r="O88" i="21"/>
  <c r="M88" i="21"/>
  <c r="N88" i="21" s="1"/>
  <c r="K88" i="21"/>
  <c r="I88" i="21"/>
  <c r="J88" i="21" s="1"/>
  <c r="X87" i="21"/>
  <c r="W87" i="21"/>
  <c r="V87" i="21"/>
  <c r="U87" i="21"/>
  <c r="S87" i="21"/>
  <c r="Q87" i="21"/>
  <c r="R87" i="21" s="1"/>
  <c r="O87" i="21"/>
  <c r="N87" i="21"/>
  <c r="M87" i="21"/>
  <c r="K87" i="21"/>
  <c r="I87" i="21"/>
  <c r="J87" i="21" s="1"/>
  <c r="X86" i="21"/>
  <c r="W86" i="21"/>
  <c r="V86" i="21"/>
  <c r="U86" i="21"/>
  <c r="S86" i="21"/>
  <c r="Q86" i="21"/>
  <c r="R86" i="21" s="1"/>
  <c r="O86" i="21"/>
  <c r="M86" i="21"/>
  <c r="N86" i="21" s="1"/>
  <c r="K86" i="21"/>
  <c r="J86" i="21"/>
  <c r="I86" i="21"/>
  <c r="X85" i="21"/>
  <c r="W85" i="21"/>
  <c r="V85" i="21"/>
  <c r="U85" i="21"/>
  <c r="S85" i="21"/>
  <c r="Q85" i="21"/>
  <c r="R85" i="21" s="1"/>
  <c r="O85" i="21"/>
  <c r="M85" i="21"/>
  <c r="N85" i="21" s="1"/>
  <c r="K85" i="21"/>
  <c r="I85" i="21"/>
  <c r="J85" i="21" s="1"/>
  <c r="X84" i="21"/>
  <c r="W84" i="21"/>
  <c r="V84" i="21"/>
  <c r="U84" i="21"/>
  <c r="S84" i="21"/>
  <c r="R84" i="21"/>
  <c r="Q84" i="21"/>
  <c r="O84" i="21"/>
  <c r="M84" i="21"/>
  <c r="N84" i="21" s="1"/>
  <c r="K84" i="21"/>
  <c r="I84" i="21"/>
  <c r="J84" i="21" s="1"/>
  <c r="X83" i="21"/>
  <c r="W83" i="21"/>
  <c r="V83" i="21"/>
  <c r="U83" i="21"/>
  <c r="S83" i="21"/>
  <c r="Q83" i="21"/>
  <c r="R83" i="21" s="1"/>
  <c r="O83" i="21"/>
  <c r="N83" i="21"/>
  <c r="M83" i="21"/>
  <c r="K83" i="21"/>
  <c r="I83" i="21"/>
  <c r="J83" i="21" s="1"/>
  <c r="X82" i="21"/>
  <c r="W82" i="21"/>
  <c r="V82" i="21"/>
  <c r="U82" i="21"/>
  <c r="S82" i="21"/>
  <c r="Q82" i="21"/>
  <c r="R82" i="21" s="1"/>
  <c r="O82" i="21"/>
  <c r="M82" i="21"/>
  <c r="N82" i="21" s="1"/>
  <c r="K82" i="21"/>
  <c r="J82" i="21"/>
  <c r="I82" i="21"/>
  <c r="X81" i="21"/>
  <c r="W81" i="21"/>
  <c r="V81" i="21"/>
  <c r="U81" i="21"/>
  <c r="S81" i="21"/>
  <c r="Q81" i="21"/>
  <c r="R81" i="21" s="1"/>
  <c r="O81" i="21"/>
  <c r="M81" i="21"/>
  <c r="N81" i="21" s="1"/>
  <c r="K81" i="21"/>
  <c r="I81" i="21"/>
  <c r="J81" i="21" s="1"/>
  <c r="X80" i="21"/>
  <c r="W80" i="21"/>
  <c r="V80" i="21"/>
  <c r="U80" i="21"/>
  <c r="S80" i="21"/>
  <c r="Q80" i="21"/>
  <c r="R80" i="21" s="1"/>
  <c r="O80" i="21"/>
  <c r="M80" i="21"/>
  <c r="N80" i="21" s="1"/>
  <c r="K80" i="21"/>
  <c r="I80" i="21"/>
  <c r="J80" i="21" s="1"/>
  <c r="X79" i="21"/>
  <c r="W79" i="21"/>
  <c r="V79" i="21"/>
  <c r="U79" i="21"/>
  <c r="S79" i="21"/>
  <c r="Q79" i="21"/>
  <c r="R79" i="21" s="1"/>
  <c r="O79" i="21"/>
  <c r="N79" i="21"/>
  <c r="M79" i="21"/>
  <c r="K79" i="21"/>
  <c r="I79" i="21"/>
  <c r="J79" i="21" s="1"/>
  <c r="X78" i="21"/>
  <c r="W78" i="21"/>
  <c r="V78" i="21"/>
  <c r="U78" i="21"/>
  <c r="S78" i="21"/>
  <c r="Q78" i="21"/>
  <c r="R78" i="21" s="1"/>
  <c r="O78" i="21"/>
  <c r="M78" i="21"/>
  <c r="N78" i="21" s="1"/>
  <c r="K78" i="21"/>
  <c r="J78" i="21"/>
  <c r="I78" i="21"/>
  <c r="X77" i="21"/>
  <c r="W77" i="21"/>
  <c r="V77" i="21"/>
  <c r="U77" i="21"/>
  <c r="S77" i="21"/>
  <c r="Q77" i="21"/>
  <c r="R77" i="21" s="1"/>
  <c r="O77" i="21"/>
  <c r="M77" i="21"/>
  <c r="N77" i="21" s="1"/>
  <c r="K77" i="21"/>
  <c r="I77" i="21"/>
  <c r="J77" i="21" s="1"/>
  <c r="X76" i="21"/>
  <c r="W76" i="21"/>
  <c r="V76" i="21"/>
  <c r="U76" i="21"/>
  <c r="S76" i="21"/>
  <c r="R76" i="21"/>
  <c r="Q76" i="21"/>
  <c r="O76" i="21"/>
  <c r="M76" i="21"/>
  <c r="N76" i="21" s="1"/>
  <c r="K76" i="21"/>
  <c r="I76" i="21"/>
  <c r="J76" i="21" s="1"/>
  <c r="X75" i="21"/>
  <c r="W75" i="21"/>
  <c r="V75" i="21"/>
  <c r="U75" i="21"/>
  <c r="S75" i="21"/>
  <c r="Q75" i="21"/>
  <c r="R75" i="21" s="1"/>
  <c r="O75" i="21"/>
  <c r="N75" i="21"/>
  <c r="M75" i="21"/>
  <c r="K75" i="21"/>
  <c r="I75" i="21"/>
  <c r="J75" i="21" s="1"/>
  <c r="X74" i="21"/>
  <c r="W74" i="21"/>
  <c r="V74" i="21"/>
  <c r="U74" i="21"/>
  <c r="S74" i="21"/>
  <c r="Q74" i="21"/>
  <c r="R74" i="21" s="1"/>
  <c r="O74" i="21"/>
  <c r="M74" i="21"/>
  <c r="N74" i="21" s="1"/>
  <c r="K74" i="21"/>
  <c r="J74" i="21"/>
  <c r="I74" i="21"/>
  <c r="X73" i="21"/>
  <c r="W73" i="21"/>
  <c r="V73" i="21"/>
  <c r="U73" i="21"/>
  <c r="S73" i="21"/>
  <c r="Q73" i="21"/>
  <c r="R73" i="21" s="1"/>
  <c r="O73" i="21"/>
  <c r="M73" i="21"/>
  <c r="N73" i="21" s="1"/>
  <c r="K73" i="21"/>
  <c r="I73" i="21"/>
  <c r="J73" i="21" s="1"/>
  <c r="X72" i="21"/>
  <c r="W72" i="21"/>
  <c r="V72" i="21"/>
  <c r="U72" i="21"/>
  <c r="S72" i="21"/>
  <c r="Q72" i="21"/>
  <c r="R72" i="21" s="1"/>
  <c r="O72" i="21"/>
  <c r="M72" i="21"/>
  <c r="N72" i="21" s="1"/>
  <c r="K72" i="21"/>
  <c r="I72" i="21"/>
  <c r="J72" i="21" s="1"/>
  <c r="X71" i="21"/>
  <c r="W71" i="21"/>
  <c r="V71" i="21"/>
  <c r="U71" i="21"/>
  <c r="S71" i="21"/>
  <c r="Q71" i="21"/>
  <c r="R71" i="21" s="1"/>
  <c r="O71" i="21"/>
  <c r="N71" i="21"/>
  <c r="M71" i="21"/>
  <c r="K71" i="21"/>
  <c r="I71" i="21"/>
  <c r="J71" i="21" s="1"/>
  <c r="X70" i="21"/>
  <c r="W70" i="21"/>
  <c r="V70" i="21"/>
  <c r="U70" i="21"/>
  <c r="S70" i="21"/>
  <c r="Q70" i="21"/>
  <c r="R70" i="21" s="1"/>
  <c r="O70" i="21"/>
  <c r="M70" i="21"/>
  <c r="N70" i="21" s="1"/>
  <c r="K70" i="21"/>
  <c r="J70" i="21"/>
  <c r="I70" i="21"/>
  <c r="X69" i="21"/>
  <c r="W69" i="21"/>
  <c r="V69" i="21"/>
  <c r="U69" i="21"/>
  <c r="S69" i="21"/>
  <c r="Q69" i="21"/>
  <c r="R69" i="21" s="1"/>
  <c r="O69" i="21"/>
  <c r="M69" i="21"/>
  <c r="N69" i="21" s="1"/>
  <c r="K69" i="21"/>
  <c r="I69" i="21"/>
  <c r="J69" i="21" s="1"/>
  <c r="X68" i="21"/>
  <c r="W68" i="21"/>
  <c r="V68" i="21"/>
  <c r="U68" i="21"/>
  <c r="S68" i="21"/>
  <c r="R68" i="21"/>
  <c r="Q68" i="21"/>
  <c r="O68" i="21"/>
  <c r="M68" i="21"/>
  <c r="N68" i="21" s="1"/>
  <c r="K68" i="21"/>
  <c r="I68" i="21"/>
  <c r="J68" i="21" s="1"/>
  <c r="X67" i="21"/>
  <c r="W67" i="21"/>
  <c r="V67" i="21"/>
  <c r="U67" i="21"/>
  <c r="S67" i="21"/>
  <c r="Q67" i="21"/>
  <c r="R67" i="21" s="1"/>
  <c r="O67" i="21"/>
  <c r="N67" i="21"/>
  <c r="M67" i="21"/>
  <c r="K67" i="21"/>
  <c r="I67" i="21"/>
  <c r="J67" i="21" s="1"/>
  <c r="X66" i="21"/>
  <c r="W66" i="21"/>
  <c r="V66" i="21"/>
  <c r="U66" i="21"/>
  <c r="S66" i="21"/>
  <c r="Q66" i="21"/>
  <c r="R66" i="21" s="1"/>
  <c r="O66" i="21"/>
  <c r="M66" i="21"/>
  <c r="N66" i="21" s="1"/>
  <c r="K66" i="21"/>
  <c r="J66" i="21"/>
  <c r="I66" i="21"/>
  <c r="X65" i="21"/>
  <c r="W65" i="21"/>
  <c r="V65" i="21"/>
  <c r="U65" i="21"/>
  <c r="S65" i="21"/>
  <c r="Q65" i="21"/>
  <c r="R65" i="21" s="1"/>
  <c r="O65" i="21"/>
  <c r="M65" i="21"/>
  <c r="N65" i="21" s="1"/>
  <c r="K65" i="21"/>
  <c r="I65" i="21"/>
  <c r="J65" i="21" s="1"/>
  <c r="X64" i="21"/>
  <c r="W64" i="21"/>
  <c r="V64" i="21"/>
  <c r="U64" i="21"/>
  <c r="S64" i="21"/>
  <c r="Q64" i="21"/>
  <c r="R64" i="21" s="1"/>
  <c r="O64" i="21"/>
  <c r="M64" i="21"/>
  <c r="N64" i="21" s="1"/>
  <c r="K64" i="21"/>
  <c r="I64" i="21"/>
  <c r="J64" i="21" s="1"/>
  <c r="X63" i="21"/>
  <c r="W63" i="21"/>
  <c r="V63" i="21"/>
  <c r="U63" i="21"/>
  <c r="S63" i="21"/>
  <c r="Q63" i="21"/>
  <c r="R63" i="21" s="1"/>
  <c r="O63" i="21"/>
  <c r="N63" i="21"/>
  <c r="M63" i="21"/>
  <c r="K63" i="21"/>
  <c r="I63" i="21"/>
  <c r="J63" i="21" s="1"/>
  <c r="X62" i="21"/>
  <c r="W62" i="21"/>
  <c r="V62" i="21"/>
  <c r="U62" i="21"/>
  <c r="S62" i="21"/>
  <c r="Q62" i="21"/>
  <c r="R62" i="21" s="1"/>
  <c r="O62" i="21"/>
  <c r="M62" i="21"/>
  <c r="N62" i="21" s="1"/>
  <c r="K62" i="21"/>
  <c r="J62" i="21"/>
  <c r="I62" i="21"/>
  <c r="X61" i="21"/>
  <c r="W61" i="21"/>
  <c r="V61" i="21"/>
  <c r="U61" i="21"/>
  <c r="S61" i="21"/>
  <c r="Q61" i="21"/>
  <c r="R61" i="21" s="1"/>
  <c r="O61" i="21"/>
  <c r="M61" i="21"/>
  <c r="N61" i="21" s="1"/>
  <c r="K61" i="21"/>
  <c r="I61" i="21"/>
  <c r="J61" i="21" s="1"/>
  <c r="X60" i="21"/>
  <c r="W60" i="21"/>
  <c r="V60" i="21"/>
  <c r="U60" i="21"/>
  <c r="S60" i="21"/>
  <c r="R60" i="21"/>
  <c r="Q60" i="21"/>
  <c r="O60" i="21"/>
  <c r="M60" i="21"/>
  <c r="N60" i="21" s="1"/>
  <c r="K60" i="21"/>
  <c r="I60" i="21"/>
  <c r="J60" i="21" s="1"/>
  <c r="X59" i="21"/>
  <c r="W59" i="21"/>
  <c r="V59" i="21"/>
  <c r="U59" i="21"/>
  <c r="S59" i="21"/>
  <c r="Q59" i="21"/>
  <c r="R59" i="21" s="1"/>
  <c r="O59" i="21"/>
  <c r="N59" i="21"/>
  <c r="M59" i="21"/>
  <c r="K59" i="21"/>
  <c r="I59" i="21"/>
  <c r="J59" i="21" s="1"/>
  <c r="X58" i="21"/>
  <c r="W58" i="21"/>
  <c r="V58" i="21"/>
  <c r="U58" i="21"/>
  <c r="S58" i="21"/>
  <c r="Q58" i="21"/>
  <c r="R58" i="21" s="1"/>
  <c r="O58" i="21"/>
  <c r="M58" i="21"/>
  <c r="N58" i="21" s="1"/>
  <c r="K58" i="21"/>
  <c r="J58" i="21"/>
  <c r="I58" i="21"/>
  <c r="X57" i="21"/>
  <c r="W57" i="21"/>
  <c r="V57" i="21"/>
  <c r="U57" i="21"/>
  <c r="S57" i="21"/>
  <c r="Q57" i="21"/>
  <c r="R57" i="21" s="1"/>
  <c r="O57" i="21"/>
  <c r="M57" i="21"/>
  <c r="N57" i="21" s="1"/>
  <c r="K57" i="21"/>
  <c r="I57" i="21"/>
  <c r="J57" i="21" s="1"/>
  <c r="X56" i="21"/>
  <c r="W56" i="21"/>
  <c r="V56" i="21"/>
  <c r="U56" i="21"/>
  <c r="S56" i="21"/>
  <c r="Q56" i="21"/>
  <c r="R56" i="21" s="1"/>
  <c r="O56" i="21"/>
  <c r="M56" i="21"/>
  <c r="N56" i="21" s="1"/>
  <c r="K56" i="21"/>
  <c r="I56" i="21"/>
  <c r="J56" i="21" s="1"/>
  <c r="X55" i="21"/>
  <c r="W55" i="21"/>
  <c r="V55" i="21"/>
  <c r="U55" i="21"/>
  <c r="S55" i="21"/>
  <c r="Q55" i="21"/>
  <c r="R55" i="21" s="1"/>
  <c r="O55" i="21"/>
  <c r="N55" i="21"/>
  <c r="M55" i="21"/>
  <c r="K55" i="21"/>
  <c r="I55" i="21"/>
  <c r="J55" i="21" s="1"/>
  <c r="X54" i="21"/>
  <c r="W54" i="21"/>
  <c r="V54" i="21"/>
  <c r="U54" i="21"/>
  <c r="S54" i="21"/>
  <c r="Q54" i="21"/>
  <c r="R54" i="21" s="1"/>
  <c r="O54" i="21"/>
  <c r="M54" i="21"/>
  <c r="N54" i="21" s="1"/>
  <c r="K54" i="21"/>
  <c r="J54" i="21"/>
  <c r="I54" i="21"/>
  <c r="X53" i="21"/>
  <c r="W53" i="21"/>
  <c r="V53" i="21"/>
  <c r="U53" i="21"/>
  <c r="S53" i="21"/>
  <c r="Q53" i="21"/>
  <c r="R53" i="21" s="1"/>
  <c r="O53" i="21"/>
  <c r="M53" i="21"/>
  <c r="N53" i="21" s="1"/>
  <c r="K53" i="21"/>
  <c r="I53" i="21"/>
  <c r="J53" i="21" s="1"/>
  <c r="X52" i="21"/>
  <c r="W52" i="21"/>
  <c r="V52" i="21"/>
  <c r="U52" i="21"/>
  <c r="S52" i="21"/>
  <c r="R52" i="21"/>
  <c r="Q52" i="21"/>
  <c r="O52" i="21"/>
  <c r="M52" i="21"/>
  <c r="N52" i="21" s="1"/>
  <c r="K52" i="21"/>
  <c r="I52" i="21"/>
  <c r="J52" i="21" s="1"/>
  <c r="X51" i="21"/>
  <c r="W51" i="21"/>
  <c r="V51" i="21"/>
  <c r="U51" i="21"/>
  <c r="S51" i="21"/>
  <c r="Q51" i="21"/>
  <c r="R51" i="21" s="1"/>
  <c r="O51" i="21"/>
  <c r="N51" i="21"/>
  <c r="M51" i="21"/>
  <c r="K51" i="21"/>
  <c r="I51" i="21"/>
  <c r="J51" i="21" s="1"/>
  <c r="X50" i="21"/>
  <c r="W50" i="21"/>
  <c r="V50" i="21"/>
  <c r="U50" i="21"/>
  <c r="S50" i="21"/>
  <c r="Q50" i="21"/>
  <c r="R50" i="21" s="1"/>
  <c r="O50" i="21"/>
  <c r="M50" i="21"/>
  <c r="N50" i="21" s="1"/>
  <c r="K50" i="21"/>
  <c r="J50" i="21"/>
  <c r="I50" i="21"/>
  <c r="X49" i="21"/>
  <c r="W49" i="21"/>
  <c r="V49" i="21"/>
  <c r="U49" i="21"/>
  <c r="S49" i="21"/>
  <c r="Q49" i="21"/>
  <c r="R49" i="21" s="1"/>
  <c r="O49" i="21"/>
  <c r="M49" i="21"/>
  <c r="N49" i="21" s="1"/>
  <c r="K49" i="21"/>
  <c r="I49" i="21"/>
  <c r="J49" i="21" s="1"/>
  <c r="X48" i="21"/>
  <c r="W48" i="21"/>
  <c r="V48" i="21"/>
  <c r="U48" i="21"/>
  <c r="S48" i="21"/>
  <c r="Q48" i="21"/>
  <c r="R48" i="21" s="1"/>
  <c r="O48" i="21"/>
  <c r="M48" i="21"/>
  <c r="N48" i="21" s="1"/>
  <c r="K48" i="21"/>
  <c r="I48" i="21"/>
  <c r="J48" i="21" s="1"/>
  <c r="X47" i="21"/>
  <c r="W47" i="21"/>
  <c r="V47" i="21"/>
  <c r="U47" i="21"/>
  <c r="S47" i="21"/>
  <c r="Q47" i="21"/>
  <c r="R47" i="21" s="1"/>
  <c r="O47" i="21"/>
  <c r="N47" i="21"/>
  <c r="M47" i="21"/>
  <c r="K47" i="21"/>
  <c r="I47" i="21"/>
  <c r="J47" i="21" s="1"/>
  <c r="X46" i="21"/>
  <c r="W46" i="21"/>
  <c r="V46" i="21"/>
  <c r="U46" i="21"/>
  <c r="S46" i="21"/>
  <c r="Q46" i="21"/>
  <c r="R46" i="21" s="1"/>
  <c r="O46" i="21"/>
  <c r="M46" i="21"/>
  <c r="N46" i="21" s="1"/>
  <c r="K46" i="21"/>
  <c r="J46" i="21"/>
  <c r="I46" i="21"/>
  <c r="X45" i="21"/>
  <c r="W45" i="21"/>
  <c r="V45" i="21"/>
  <c r="U45" i="21"/>
  <c r="S45" i="21"/>
  <c r="Q45" i="21"/>
  <c r="R45" i="21" s="1"/>
  <c r="O45" i="21"/>
  <c r="M45" i="21"/>
  <c r="N45" i="21" s="1"/>
  <c r="K45" i="21"/>
  <c r="I45" i="21"/>
  <c r="J45" i="21" s="1"/>
  <c r="X44" i="21"/>
  <c r="W44" i="21"/>
  <c r="V44" i="21"/>
  <c r="U44" i="21"/>
  <c r="S44" i="21"/>
  <c r="Q44" i="21"/>
  <c r="R44" i="21" s="1"/>
  <c r="O44" i="21"/>
  <c r="M44" i="21"/>
  <c r="N44" i="21" s="1"/>
  <c r="K44" i="21"/>
  <c r="I44" i="21"/>
  <c r="J44" i="21" s="1"/>
  <c r="X43" i="21"/>
  <c r="W43" i="21"/>
  <c r="V43" i="21"/>
  <c r="U43" i="21"/>
  <c r="S43" i="21"/>
  <c r="Q43" i="21"/>
  <c r="R43" i="21" s="1"/>
  <c r="O43" i="21"/>
  <c r="N43" i="21"/>
  <c r="M43" i="21"/>
  <c r="K43" i="21"/>
  <c r="I43" i="21"/>
  <c r="J43" i="21" s="1"/>
  <c r="X42" i="21"/>
  <c r="W42" i="21"/>
  <c r="V42" i="21"/>
  <c r="U42" i="21"/>
  <c r="S42" i="21"/>
  <c r="Q42" i="21"/>
  <c r="R42" i="21" s="1"/>
  <c r="O42" i="21"/>
  <c r="M42" i="21"/>
  <c r="N42" i="21" s="1"/>
  <c r="K42" i="21"/>
  <c r="J42" i="21"/>
  <c r="I42" i="21"/>
  <c r="X41" i="21"/>
  <c r="W41" i="21"/>
  <c r="V41" i="21"/>
  <c r="U41" i="21"/>
  <c r="S41" i="21"/>
  <c r="Q41" i="21"/>
  <c r="R41" i="21" s="1"/>
  <c r="O41" i="21"/>
  <c r="M41" i="21"/>
  <c r="N41" i="21" s="1"/>
  <c r="K41" i="21"/>
  <c r="I41" i="21"/>
  <c r="J41" i="21" s="1"/>
  <c r="X40" i="21"/>
  <c r="W40" i="21"/>
  <c r="V40" i="21"/>
  <c r="U40" i="21"/>
  <c r="S40" i="21"/>
  <c r="Q40" i="21"/>
  <c r="R40" i="21" s="1"/>
  <c r="O40" i="21"/>
  <c r="M40" i="21"/>
  <c r="N40" i="21" s="1"/>
  <c r="K40" i="21"/>
  <c r="I40" i="21"/>
  <c r="J40" i="21" s="1"/>
  <c r="X39" i="21"/>
  <c r="W39" i="21"/>
  <c r="V39" i="21"/>
  <c r="U39" i="21"/>
  <c r="S39" i="21"/>
  <c r="Q39" i="21"/>
  <c r="R39" i="21" s="1"/>
  <c r="O39" i="21"/>
  <c r="N39" i="21"/>
  <c r="M39" i="21"/>
  <c r="K39" i="21"/>
  <c r="I39" i="21"/>
  <c r="J39" i="21" s="1"/>
  <c r="X38" i="21"/>
  <c r="W38" i="21"/>
  <c r="V38" i="21"/>
  <c r="U38" i="21"/>
  <c r="S38" i="21"/>
  <c r="Q38" i="21"/>
  <c r="R38" i="21" s="1"/>
  <c r="O38" i="21"/>
  <c r="M38" i="21"/>
  <c r="N38" i="21" s="1"/>
  <c r="K38" i="21"/>
  <c r="J38" i="21"/>
  <c r="I38" i="21"/>
  <c r="X37" i="21"/>
  <c r="W37" i="21"/>
  <c r="V37" i="21"/>
  <c r="U37" i="21"/>
  <c r="S37" i="21"/>
  <c r="Q37" i="21"/>
  <c r="R37" i="21" s="1"/>
  <c r="O37" i="21"/>
  <c r="M37" i="21"/>
  <c r="N37" i="21" s="1"/>
  <c r="K37" i="21"/>
  <c r="I37" i="21"/>
  <c r="J37" i="21" s="1"/>
  <c r="X36" i="21"/>
  <c r="W36" i="21"/>
  <c r="V36" i="21"/>
  <c r="U36" i="21"/>
  <c r="S36" i="21"/>
  <c r="R36" i="21"/>
  <c r="Q36" i="21"/>
  <c r="O36" i="21"/>
  <c r="M36" i="21"/>
  <c r="N36" i="21" s="1"/>
  <c r="K36" i="21"/>
  <c r="I36" i="21"/>
  <c r="J36" i="21" s="1"/>
  <c r="X35" i="21"/>
  <c r="W35" i="21"/>
  <c r="V35" i="21"/>
  <c r="U35" i="21"/>
  <c r="S35" i="21"/>
  <c r="Q35" i="21"/>
  <c r="R35" i="21" s="1"/>
  <c r="O35" i="21"/>
  <c r="N35" i="21"/>
  <c r="M35" i="21"/>
  <c r="K35" i="21"/>
  <c r="I35" i="21"/>
  <c r="J35" i="21" s="1"/>
  <c r="X34" i="21"/>
  <c r="W34" i="21"/>
  <c r="V34" i="21"/>
  <c r="U34" i="21"/>
  <c r="S34" i="21"/>
  <c r="Q34" i="21"/>
  <c r="R34" i="21" s="1"/>
  <c r="O34" i="21"/>
  <c r="M34" i="21"/>
  <c r="N34" i="21" s="1"/>
  <c r="K34" i="21"/>
  <c r="J34" i="21"/>
  <c r="I34" i="21"/>
  <c r="X33" i="21"/>
  <c r="W33" i="21"/>
  <c r="V33" i="21"/>
  <c r="U33" i="21"/>
  <c r="S33" i="21"/>
  <c r="Q33" i="21"/>
  <c r="R33" i="21" s="1"/>
  <c r="O33" i="21"/>
  <c r="M33" i="21"/>
  <c r="N33" i="21" s="1"/>
  <c r="K33" i="21"/>
  <c r="I33" i="21"/>
  <c r="J33" i="21" s="1"/>
  <c r="X32" i="21"/>
  <c r="W32" i="21"/>
  <c r="V32" i="21"/>
  <c r="U32" i="21"/>
  <c r="S32" i="21"/>
  <c r="Q32" i="21"/>
  <c r="R32" i="21" s="1"/>
  <c r="O32" i="21"/>
  <c r="M32" i="21"/>
  <c r="N32" i="21" s="1"/>
  <c r="K32" i="21"/>
  <c r="I32" i="21"/>
  <c r="J32" i="21" s="1"/>
  <c r="X31" i="21"/>
  <c r="W31" i="21"/>
  <c r="V31" i="21"/>
  <c r="U31" i="21"/>
  <c r="S31" i="21"/>
  <c r="Q31" i="21"/>
  <c r="R31" i="21" s="1"/>
  <c r="O31" i="21"/>
  <c r="N31" i="21"/>
  <c r="M31" i="21"/>
  <c r="K31" i="21"/>
  <c r="I31" i="21"/>
  <c r="J31" i="21" s="1"/>
  <c r="X30" i="21"/>
  <c r="W30" i="21"/>
  <c r="V30" i="21"/>
  <c r="U30" i="21"/>
  <c r="S30" i="21"/>
  <c r="Q30" i="21"/>
  <c r="R30" i="21" s="1"/>
  <c r="O30" i="21"/>
  <c r="M30" i="21"/>
  <c r="N30" i="21" s="1"/>
  <c r="K30" i="21"/>
  <c r="J30" i="21"/>
  <c r="I30" i="21"/>
  <c r="X29" i="21"/>
  <c r="W29" i="21"/>
  <c r="V29" i="21"/>
  <c r="U29" i="21"/>
  <c r="S29" i="21"/>
  <c r="Q29" i="21"/>
  <c r="R29" i="21" s="1"/>
  <c r="O29" i="21"/>
  <c r="M29" i="21"/>
  <c r="N29" i="21" s="1"/>
  <c r="K29" i="21"/>
  <c r="I29" i="21"/>
  <c r="J29" i="21" s="1"/>
  <c r="X28" i="21"/>
  <c r="W28" i="21"/>
  <c r="V28" i="21"/>
  <c r="U28" i="21"/>
  <c r="S28" i="21"/>
  <c r="Q28" i="21"/>
  <c r="R28" i="21" s="1"/>
  <c r="O28" i="21"/>
  <c r="M28" i="21"/>
  <c r="N28" i="21" s="1"/>
  <c r="K28" i="21"/>
  <c r="I28" i="21"/>
  <c r="J28" i="21" s="1"/>
  <c r="X27" i="21"/>
  <c r="W27" i="21"/>
  <c r="V27" i="21"/>
  <c r="U27" i="21"/>
  <c r="S27" i="21"/>
  <c r="Q27" i="21"/>
  <c r="R27" i="21" s="1"/>
  <c r="O27" i="21"/>
  <c r="N27" i="21"/>
  <c r="M27" i="21"/>
  <c r="K27" i="21"/>
  <c r="I27" i="21"/>
  <c r="J27" i="21" s="1"/>
  <c r="X26" i="21"/>
  <c r="W26" i="21"/>
  <c r="V26" i="21"/>
  <c r="U26" i="21"/>
  <c r="S26" i="21"/>
  <c r="Q26" i="21"/>
  <c r="R26" i="21" s="1"/>
  <c r="O26" i="21"/>
  <c r="M26" i="21"/>
  <c r="N26" i="21" s="1"/>
  <c r="K26" i="21"/>
  <c r="J26" i="21"/>
  <c r="I26" i="21"/>
  <c r="X25" i="21"/>
  <c r="W25" i="21"/>
  <c r="V25" i="21"/>
  <c r="U25" i="21"/>
  <c r="S25" i="21"/>
  <c r="Q25" i="21"/>
  <c r="R25" i="21" s="1"/>
  <c r="O25" i="21"/>
  <c r="M25" i="21"/>
  <c r="N25" i="21" s="1"/>
  <c r="K25" i="21"/>
  <c r="I25" i="21"/>
  <c r="J25" i="21" s="1"/>
  <c r="X24" i="21"/>
  <c r="W24" i="21"/>
  <c r="V24" i="21"/>
  <c r="U24" i="21"/>
  <c r="S24" i="21"/>
  <c r="Q24" i="21"/>
  <c r="R24" i="21" s="1"/>
  <c r="O24" i="21"/>
  <c r="M24" i="21"/>
  <c r="N24" i="21" s="1"/>
  <c r="K24" i="21"/>
  <c r="I24" i="21"/>
  <c r="J24" i="21" s="1"/>
  <c r="X23" i="21"/>
  <c r="W23" i="21"/>
  <c r="V23" i="21"/>
  <c r="U23" i="21"/>
  <c r="S23" i="21"/>
  <c r="Q23" i="21"/>
  <c r="R23" i="21" s="1"/>
  <c r="O23" i="21"/>
  <c r="N23" i="21"/>
  <c r="M23" i="21"/>
  <c r="K23" i="21"/>
  <c r="I23" i="21"/>
  <c r="J23" i="21" s="1"/>
  <c r="X22" i="21"/>
  <c r="W22" i="21"/>
  <c r="V22" i="21"/>
  <c r="U22" i="21"/>
  <c r="S22" i="21"/>
  <c r="Q22" i="21"/>
  <c r="R22" i="21" s="1"/>
  <c r="O22" i="21"/>
  <c r="M22" i="21"/>
  <c r="N22" i="21" s="1"/>
  <c r="K22" i="21"/>
  <c r="J22" i="21"/>
  <c r="I22" i="21"/>
  <c r="X21" i="21"/>
  <c r="W21" i="21"/>
  <c r="V21" i="21"/>
  <c r="U21" i="21"/>
  <c r="S21" i="21"/>
  <c r="Q21" i="21"/>
  <c r="R21" i="21" s="1"/>
  <c r="O21" i="21"/>
  <c r="M21" i="21"/>
  <c r="N21" i="21" s="1"/>
  <c r="K21" i="21"/>
  <c r="I21" i="21"/>
  <c r="J21" i="21" s="1"/>
  <c r="X20" i="21"/>
  <c r="W20" i="21"/>
  <c r="V20" i="21"/>
  <c r="U20" i="21"/>
  <c r="S20" i="21"/>
  <c r="R20" i="21"/>
  <c r="Q20" i="21"/>
  <c r="O20" i="21"/>
  <c r="M20" i="21"/>
  <c r="N20" i="21" s="1"/>
  <c r="K20" i="21"/>
  <c r="I20" i="21"/>
  <c r="J20" i="21" s="1"/>
  <c r="X19" i="21"/>
  <c r="W19" i="21"/>
  <c r="V19" i="21"/>
  <c r="U19" i="21"/>
  <c r="S19" i="21"/>
  <c r="Q19" i="21"/>
  <c r="R19" i="21" s="1"/>
  <c r="O19" i="21"/>
  <c r="N19" i="21"/>
  <c r="M19" i="21"/>
  <c r="K19" i="21"/>
  <c r="I19" i="21"/>
  <c r="J19" i="21" s="1"/>
  <c r="X18" i="21"/>
  <c r="W18" i="21"/>
  <c r="V18" i="21"/>
  <c r="U18" i="21"/>
  <c r="S18" i="21"/>
  <c r="Q18" i="21"/>
  <c r="R18" i="21" s="1"/>
  <c r="O18" i="21"/>
  <c r="M18" i="21"/>
  <c r="N18" i="21" s="1"/>
  <c r="K18" i="21"/>
  <c r="J18" i="21"/>
  <c r="I18" i="21"/>
  <c r="X17" i="21"/>
  <c r="W17" i="21"/>
  <c r="V17" i="21"/>
  <c r="U17" i="21"/>
  <c r="S17" i="21"/>
  <c r="Q17" i="21"/>
  <c r="R17" i="21" s="1"/>
  <c r="O17" i="21"/>
  <c r="M17" i="21"/>
  <c r="N17" i="21" s="1"/>
  <c r="K17" i="21"/>
  <c r="I17" i="21"/>
  <c r="J17" i="21" s="1"/>
  <c r="X16" i="21"/>
  <c r="W16" i="21"/>
  <c r="V16" i="21"/>
  <c r="U16" i="21"/>
  <c r="S16" i="21"/>
  <c r="Q16" i="21"/>
  <c r="R16" i="21" s="1"/>
  <c r="O16" i="21"/>
  <c r="M16" i="21"/>
  <c r="N16" i="21" s="1"/>
  <c r="K16" i="21"/>
  <c r="I16" i="21"/>
  <c r="J16" i="21" s="1"/>
  <c r="X15" i="21"/>
  <c r="W15" i="21"/>
  <c r="V15" i="21"/>
  <c r="U15" i="21"/>
  <c r="S15" i="21"/>
  <c r="Q15" i="21"/>
  <c r="R15" i="21" s="1"/>
  <c r="O15" i="21"/>
  <c r="N15" i="21"/>
  <c r="M15" i="21"/>
  <c r="K15" i="21"/>
  <c r="I15" i="21"/>
  <c r="J15" i="21" s="1"/>
  <c r="X14" i="21"/>
  <c r="W14" i="21"/>
  <c r="V14" i="21"/>
  <c r="U14" i="21"/>
  <c r="S14" i="21"/>
  <c r="Q14" i="21"/>
  <c r="R14" i="21" s="1"/>
  <c r="O14" i="21"/>
  <c r="M14" i="21"/>
  <c r="N14" i="21" s="1"/>
  <c r="K14" i="21"/>
  <c r="J14" i="21"/>
  <c r="I14" i="21"/>
  <c r="X13" i="21"/>
  <c r="W13" i="21"/>
  <c r="V13" i="21"/>
  <c r="U13" i="21"/>
  <c r="S13" i="21"/>
  <c r="Q13" i="21"/>
  <c r="R13" i="21" s="1"/>
  <c r="O13" i="21"/>
  <c r="M13" i="21"/>
  <c r="N13" i="21" s="1"/>
  <c r="K13" i="21"/>
  <c r="I13" i="21"/>
  <c r="J13" i="21" s="1"/>
  <c r="X12" i="21"/>
  <c r="W12" i="21"/>
  <c r="V12" i="21"/>
  <c r="U12" i="21"/>
  <c r="S12" i="21"/>
  <c r="Q12" i="21"/>
  <c r="R12" i="21" s="1"/>
  <c r="O12" i="21"/>
  <c r="M12" i="21"/>
  <c r="N12" i="21" s="1"/>
  <c r="K12" i="21"/>
  <c r="I12" i="21"/>
  <c r="J12" i="21" s="1"/>
  <c r="X11" i="21"/>
  <c r="W11" i="21"/>
  <c r="V11" i="21"/>
  <c r="U11" i="21"/>
  <c r="S11" i="21"/>
  <c r="Q11" i="21"/>
  <c r="R11" i="21" s="1"/>
  <c r="O11" i="21"/>
  <c r="N11" i="21"/>
  <c r="M11" i="21"/>
  <c r="K11" i="21"/>
  <c r="I11" i="21"/>
  <c r="J11" i="21" s="1"/>
  <c r="X10" i="21"/>
  <c r="W10" i="21"/>
  <c r="V10" i="21"/>
  <c r="U10" i="21"/>
  <c r="S10" i="21"/>
  <c r="Q10" i="21"/>
  <c r="R10" i="21" s="1"/>
  <c r="O10" i="21"/>
  <c r="M10" i="21"/>
  <c r="N10" i="21" s="1"/>
  <c r="K10" i="21"/>
  <c r="J10" i="21"/>
  <c r="I10" i="21"/>
  <c r="X9" i="21"/>
  <c r="W9" i="21"/>
  <c r="V9" i="21"/>
  <c r="U9" i="21"/>
  <c r="S9" i="21"/>
  <c r="Q9" i="21"/>
  <c r="R9" i="21" s="1"/>
  <c r="O9" i="21"/>
  <c r="M9" i="21"/>
  <c r="N9" i="21" s="1"/>
  <c r="K9" i="21"/>
  <c r="I9" i="21"/>
  <c r="J9" i="21" s="1"/>
  <c r="X8" i="21"/>
  <c r="W8" i="21"/>
  <c r="V8" i="21"/>
  <c r="U8" i="21"/>
  <c r="S8" i="21"/>
  <c r="Q8" i="21"/>
  <c r="R8" i="21" s="1"/>
  <c r="O8" i="21"/>
  <c r="M8" i="21"/>
  <c r="N8" i="21" s="1"/>
  <c r="K8" i="21"/>
  <c r="I8" i="21"/>
  <c r="J8" i="21" s="1"/>
  <c r="X7" i="21"/>
  <c r="W7" i="21"/>
  <c r="V7" i="21"/>
  <c r="U7" i="21"/>
  <c r="S7" i="21"/>
  <c r="Q7" i="21"/>
  <c r="R7" i="21" s="1"/>
  <c r="O7" i="21"/>
  <c r="N7" i="21"/>
  <c r="M7" i="21"/>
  <c r="K7" i="21"/>
  <c r="I7" i="21"/>
  <c r="J7" i="21" s="1"/>
  <c r="X6" i="21"/>
  <c r="W6" i="21"/>
  <c r="V6" i="21"/>
  <c r="U6" i="21"/>
  <c r="S6" i="21"/>
  <c r="Q6" i="21"/>
  <c r="R6" i="21" s="1"/>
  <c r="O6" i="21"/>
  <c r="M6" i="21"/>
  <c r="N6" i="21" s="1"/>
  <c r="K6" i="21"/>
  <c r="I6" i="21"/>
  <c r="J6" i="21" s="1"/>
  <c r="X5" i="21"/>
  <c r="W5" i="21"/>
  <c r="V5" i="21"/>
  <c r="U5" i="21"/>
  <c r="S5" i="21"/>
  <c r="Q5" i="21"/>
  <c r="R5" i="21" s="1"/>
  <c r="O5" i="21"/>
  <c r="M5" i="21"/>
  <c r="N5" i="21" s="1"/>
  <c r="K5" i="21"/>
  <c r="J5" i="21"/>
  <c r="I5" i="21"/>
  <c r="X4" i="21"/>
  <c r="W4" i="21"/>
  <c r="V4" i="21"/>
  <c r="U4" i="21"/>
  <c r="S4" i="21"/>
  <c r="Q4" i="21"/>
  <c r="R4" i="21" s="1"/>
  <c r="O4" i="21"/>
  <c r="M4" i="21"/>
  <c r="N4" i="21" s="1"/>
  <c r="K4" i="21"/>
  <c r="I4" i="21"/>
  <c r="J4" i="21" s="1"/>
  <c r="S5" i="20"/>
  <c r="S6" i="20"/>
  <c r="S7" i="20"/>
  <c r="S8" i="20"/>
  <c r="S9" i="20"/>
  <c r="S10" i="20"/>
  <c r="S11" i="20"/>
  <c r="S12" i="20"/>
  <c r="S13" i="20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S38" i="20"/>
  <c r="S39" i="20"/>
  <c r="S40" i="20"/>
  <c r="S41" i="20"/>
  <c r="S42" i="20"/>
  <c r="S43" i="20"/>
  <c r="S44" i="20"/>
  <c r="S45" i="20"/>
  <c r="S46" i="20"/>
  <c r="S47" i="20"/>
  <c r="S48" i="20"/>
  <c r="S49" i="20"/>
  <c r="S50" i="20"/>
  <c r="S51" i="20"/>
  <c r="S52" i="20"/>
  <c r="S53" i="20"/>
  <c r="S54" i="20"/>
  <c r="S55" i="20"/>
  <c r="S56" i="20"/>
  <c r="S57" i="20"/>
  <c r="S58" i="20"/>
  <c r="S59" i="20"/>
  <c r="S60" i="20"/>
  <c r="S61" i="20"/>
  <c r="S62" i="20"/>
  <c r="S63" i="20"/>
  <c r="S64" i="20"/>
  <c r="S65" i="20"/>
  <c r="S66" i="20"/>
  <c r="S67" i="20"/>
  <c r="S68" i="20"/>
  <c r="S69" i="20"/>
  <c r="S70" i="20"/>
  <c r="S71" i="20"/>
  <c r="S72" i="20"/>
  <c r="S73" i="20"/>
  <c r="S74" i="20"/>
  <c r="S75" i="20"/>
  <c r="S76" i="20"/>
  <c r="S77" i="20"/>
  <c r="S78" i="20"/>
  <c r="S79" i="20"/>
  <c r="S80" i="20"/>
  <c r="S81" i="20"/>
  <c r="S82" i="20"/>
  <c r="S83" i="20"/>
  <c r="S84" i="20"/>
  <c r="S85" i="20"/>
  <c r="S86" i="20"/>
  <c r="S87" i="20"/>
  <c r="S88" i="20"/>
  <c r="S89" i="20"/>
  <c r="S90" i="20"/>
  <c r="S91" i="20"/>
  <c r="S92" i="20"/>
  <c r="S93" i="20"/>
  <c r="S94" i="20"/>
  <c r="S95" i="20"/>
  <c r="S96" i="20"/>
  <c r="S97" i="20"/>
  <c r="S98" i="20"/>
  <c r="S99" i="20"/>
  <c r="S100" i="20"/>
  <c r="S101" i="20"/>
  <c r="S102" i="20"/>
  <c r="S103" i="20"/>
  <c r="S104" i="20"/>
  <c r="S105" i="20"/>
  <c r="S106" i="20"/>
  <c r="S107" i="20"/>
  <c r="S108" i="20"/>
  <c r="S109" i="20"/>
  <c r="S110" i="20"/>
  <c r="S111" i="20"/>
  <c r="S112" i="20"/>
  <c r="S113" i="20"/>
  <c r="S114" i="20"/>
  <c r="S115" i="20"/>
  <c r="S116" i="20"/>
  <c r="S117" i="20"/>
  <c r="S118" i="20"/>
  <c r="S119" i="20"/>
  <c r="S120" i="20"/>
  <c r="S121" i="20"/>
  <c r="S122" i="20"/>
  <c r="S123" i="20"/>
  <c r="S124" i="20"/>
  <c r="S125" i="20"/>
  <c r="S126" i="20"/>
  <c r="S127" i="20"/>
  <c r="S128" i="20"/>
  <c r="S129" i="20"/>
  <c r="S130" i="20"/>
  <c r="S131" i="20"/>
  <c r="S132" i="20"/>
  <c r="S133" i="20"/>
  <c r="S134" i="20"/>
  <c r="S135" i="20"/>
  <c r="S136" i="20"/>
  <c r="S137" i="20"/>
  <c r="S138" i="20"/>
  <c r="S139" i="20"/>
  <c r="S140" i="20"/>
  <c r="S141" i="20"/>
  <c r="S142" i="20"/>
  <c r="S143" i="20"/>
  <c r="S144" i="20"/>
  <c r="S145" i="20"/>
  <c r="S146" i="20"/>
  <c r="S147" i="20"/>
  <c r="S148" i="20"/>
  <c r="S149" i="20"/>
  <c r="S150" i="20"/>
  <c r="S151" i="20"/>
  <c r="S152" i="20"/>
  <c r="S153" i="20"/>
  <c r="S154" i="20"/>
  <c r="S155" i="20"/>
  <c r="S156" i="20"/>
  <c r="S157" i="20"/>
  <c r="S158" i="20"/>
  <c r="S159" i="20"/>
  <c r="O5" i="20"/>
  <c r="O6" i="20"/>
  <c r="O7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44" i="20"/>
  <c r="O45" i="20"/>
  <c r="O46" i="20"/>
  <c r="O47" i="20"/>
  <c r="O48" i="20"/>
  <c r="O49" i="20"/>
  <c r="O50" i="20"/>
  <c r="O51" i="20"/>
  <c r="O52" i="20"/>
  <c r="O53" i="20"/>
  <c r="O54" i="20"/>
  <c r="O55" i="20"/>
  <c r="O56" i="20"/>
  <c r="O57" i="20"/>
  <c r="O58" i="20"/>
  <c r="O59" i="20"/>
  <c r="O60" i="20"/>
  <c r="O61" i="20"/>
  <c r="O62" i="20"/>
  <c r="O63" i="20"/>
  <c r="O64" i="20"/>
  <c r="O65" i="20"/>
  <c r="O66" i="20"/>
  <c r="O67" i="20"/>
  <c r="O68" i="20"/>
  <c r="O69" i="20"/>
  <c r="O70" i="20"/>
  <c r="O71" i="20"/>
  <c r="O72" i="20"/>
  <c r="O73" i="20"/>
  <c r="O74" i="20"/>
  <c r="O75" i="20"/>
  <c r="O76" i="20"/>
  <c r="O77" i="20"/>
  <c r="O78" i="20"/>
  <c r="O79" i="20"/>
  <c r="O80" i="20"/>
  <c r="O81" i="20"/>
  <c r="O82" i="20"/>
  <c r="O83" i="20"/>
  <c r="O84" i="20"/>
  <c r="O85" i="20"/>
  <c r="O86" i="20"/>
  <c r="O87" i="20"/>
  <c r="O88" i="20"/>
  <c r="O89" i="20"/>
  <c r="O90" i="20"/>
  <c r="O91" i="20"/>
  <c r="O92" i="20"/>
  <c r="O93" i="20"/>
  <c r="O94" i="20"/>
  <c r="O95" i="20"/>
  <c r="O96" i="20"/>
  <c r="O97" i="20"/>
  <c r="O98" i="20"/>
  <c r="O99" i="20"/>
  <c r="O100" i="20"/>
  <c r="O101" i="20"/>
  <c r="O102" i="20"/>
  <c r="O103" i="20"/>
  <c r="O104" i="20"/>
  <c r="O105" i="20"/>
  <c r="O106" i="20"/>
  <c r="O107" i="20"/>
  <c r="O108" i="20"/>
  <c r="O109" i="20"/>
  <c r="O110" i="20"/>
  <c r="O111" i="20"/>
  <c r="O112" i="20"/>
  <c r="O113" i="20"/>
  <c r="O114" i="20"/>
  <c r="O115" i="20"/>
  <c r="O116" i="20"/>
  <c r="O117" i="20"/>
  <c r="O118" i="20"/>
  <c r="O119" i="20"/>
  <c r="O120" i="20"/>
  <c r="O121" i="20"/>
  <c r="O122" i="20"/>
  <c r="O123" i="20"/>
  <c r="O124" i="20"/>
  <c r="O125" i="20"/>
  <c r="O126" i="20"/>
  <c r="O127" i="20"/>
  <c r="O128" i="20"/>
  <c r="O129" i="20"/>
  <c r="O130" i="20"/>
  <c r="O131" i="20"/>
  <c r="O132" i="20"/>
  <c r="O133" i="20"/>
  <c r="O134" i="20"/>
  <c r="O135" i="20"/>
  <c r="O136" i="20"/>
  <c r="O137" i="20"/>
  <c r="O138" i="20"/>
  <c r="O139" i="20"/>
  <c r="O140" i="20"/>
  <c r="O141" i="20"/>
  <c r="O142" i="20"/>
  <c r="O143" i="20"/>
  <c r="O144" i="20"/>
  <c r="O145" i="20"/>
  <c r="O146" i="20"/>
  <c r="O147" i="20"/>
  <c r="O148" i="20"/>
  <c r="O149" i="20"/>
  <c r="O150" i="20"/>
  <c r="O151" i="20"/>
  <c r="O152" i="20"/>
  <c r="O153" i="20"/>
  <c r="O154" i="20"/>
  <c r="O155" i="20"/>
  <c r="O156" i="20"/>
  <c r="O157" i="20"/>
  <c r="O158" i="20"/>
  <c r="O159" i="20"/>
  <c r="K5" i="20"/>
  <c r="K6" i="20"/>
  <c r="K7" i="20"/>
  <c r="K8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93" i="20"/>
  <c r="K94" i="20"/>
  <c r="K95" i="20"/>
  <c r="K96" i="20"/>
  <c r="K97" i="20"/>
  <c r="K98" i="20"/>
  <c r="K99" i="20"/>
  <c r="K100" i="20"/>
  <c r="K101" i="20"/>
  <c r="K102" i="20"/>
  <c r="K103" i="20"/>
  <c r="K104" i="20"/>
  <c r="K105" i="20"/>
  <c r="K106" i="20"/>
  <c r="K107" i="20"/>
  <c r="K108" i="20"/>
  <c r="K109" i="20"/>
  <c r="K110" i="20"/>
  <c r="K111" i="20"/>
  <c r="K112" i="20"/>
  <c r="K113" i="20"/>
  <c r="K114" i="20"/>
  <c r="K115" i="20"/>
  <c r="K116" i="20"/>
  <c r="K117" i="20"/>
  <c r="K118" i="20"/>
  <c r="K119" i="20"/>
  <c r="K120" i="20"/>
  <c r="K121" i="20"/>
  <c r="K122" i="20"/>
  <c r="K123" i="20"/>
  <c r="K124" i="20"/>
  <c r="K125" i="20"/>
  <c r="K126" i="20"/>
  <c r="K127" i="20"/>
  <c r="K128" i="20"/>
  <c r="K129" i="20"/>
  <c r="K130" i="20"/>
  <c r="K131" i="20"/>
  <c r="K132" i="20"/>
  <c r="K133" i="20"/>
  <c r="K134" i="20"/>
  <c r="K135" i="20"/>
  <c r="K136" i="20"/>
  <c r="K137" i="20"/>
  <c r="K138" i="20"/>
  <c r="K139" i="20"/>
  <c r="K140" i="20"/>
  <c r="K141" i="20"/>
  <c r="K142" i="20"/>
  <c r="K143" i="20"/>
  <c r="K144" i="20"/>
  <c r="K145" i="20"/>
  <c r="K146" i="20"/>
  <c r="K147" i="20"/>
  <c r="K148" i="20"/>
  <c r="K149" i="20"/>
  <c r="K150" i="20"/>
  <c r="K151" i="20"/>
  <c r="K152" i="20"/>
  <c r="K153" i="20"/>
  <c r="K154" i="20"/>
  <c r="K155" i="20"/>
  <c r="K156" i="20"/>
  <c r="K157" i="20"/>
  <c r="K158" i="20"/>
  <c r="K159" i="20"/>
  <c r="S4" i="20" l="1"/>
  <c r="O4" i="20"/>
  <c r="K4" i="20"/>
  <c r="Q5" i="20"/>
  <c r="R5" i="20" s="1"/>
  <c r="Q6" i="20"/>
  <c r="R6" i="20" s="1"/>
  <c r="Q7" i="20"/>
  <c r="R7" i="20" s="1"/>
  <c r="Q8" i="20"/>
  <c r="R8" i="20" s="1"/>
  <c r="Q9" i="20"/>
  <c r="R9" i="20" s="1"/>
  <c r="Q10" i="20"/>
  <c r="R10" i="20" s="1"/>
  <c r="Q11" i="20"/>
  <c r="R11" i="20" s="1"/>
  <c r="Q12" i="20"/>
  <c r="R12" i="20" s="1"/>
  <c r="Q13" i="20"/>
  <c r="R13" i="20" s="1"/>
  <c r="Q14" i="20"/>
  <c r="R14" i="20" s="1"/>
  <c r="Q15" i="20"/>
  <c r="R15" i="20" s="1"/>
  <c r="Q16" i="20"/>
  <c r="R16" i="20" s="1"/>
  <c r="Q17" i="20"/>
  <c r="R17" i="20" s="1"/>
  <c r="Q18" i="20"/>
  <c r="R18" i="20" s="1"/>
  <c r="Q19" i="20"/>
  <c r="R19" i="20" s="1"/>
  <c r="Q20" i="20"/>
  <c r="R20" i="20" s="1"/>
  <c r="Q21" i="20"/>
  <c r="R21" i="20" s="1"/>
  <c r="Q22" i="20"/>
  <c r="R22" i="20" s="1"/>
  <c r="Q23" i="20"/>
  <c r="R23" i="20" s="1"/>
  <c r="Q24" i="20"/>
  <c r="R24" i="20" s="1"/>
  <c r="Q25" i="20"/>
  <c r="R25" i="20" s="1"/>
  <c r="Q26" i="20"/>
  <c r="R26" i="20" s="1"/>
  <c r="Q27" i="20"/>
  <c r="R27" i="20" s="1"/>
  <c r="Q28" i="20"/>
  <c r="R28" i="20" s="1"/>
  <c r="Q29" i="20"/>
  <c r="R29" i="20" s="1"/>
  <c r="Q30" i="20"/>
  <c r="R30" i="20" s="1"/>
  <c r="Q31" i="20"/>
  <c r="R31" i="20" s="1"/>
  <c r="Q32" i="20"/>
  <c r="R32" i="20" s="1"/>
  <c r="Q33" i="20"/>
  <c r="R33" i="20" s="1"/>
  <c r="Q34" i="20"/>
  <c r="R34" i="20" s="1"/>
  <c r="Q35" i="20"/>
  <c r="R35" i="20" s="1"/>
  <c r="Q36" i="20"/>
  <c r="R36" i="20" s="1"/>
  <c r="Q37" i="20"/>
  <c r="R37" i="20" s="1"/>
  <c r="Q38" i="20"/>
  <c r="R38" i="20" s="1"/>
  <c r="Q39" i="20"/>
  <c r="R39" i="20" s="1"/>
  <c r="Q40" i="20"/>
  <c r="R40" i="20" s="1"/>
  <c r="Q41" i="20"/>
  <c r="R41" i="20" s="1"/>
  <c r="Q42" i="20"/>
  <c r="R42" i="20" s="1"/>
  <c r="Q43" i="20"/>
  <c r="R43" i="20" s="1"/>
  <c r="Q44" i="20"/>
  <c r="R44" i="20" s="1"/>
  <c r="Q45" i="20"/>
  <c r="R45" i="20" s="1"/>
  <c r="Q46" i="20"/>
  <c r="R46" i="20" s="1"/>
  <c r="Q47" i="20"/>
  <c r="R47" i="20" s="1"/>
  <c r="Q48" i="20"/>
  <c r="R48" i="20" s="1"/>
  <c r="Q49" i="20"/>
  <c r="R49" i="20" s="1"/>
  <c r="Q50" i="20"/>
  <c r="R50" i="20" s="1"/>
  <c r="Q51" i="20"/>
  <c r="R51" i="20" s="1"/>
  <c r="Q52" i="20"/>
  <c r="R52" i="20" s="1"/>
  <c r="Q53" i="20"/>
  <c r="R53" i="20" s="1"/>
  <c r="Q54" i="20"/>
  <c r="R54" i="20" s="1"/>
  <c r="Q55" i="20"/>
  <c r="R55" i="20" s="1"/>
  <c r="Q56" i="20"/>
  <c r="R56" i="20" s="1"/>
  <c r="Q57" i="20"/>
  <c r="R57" i="20" s="1"/>
  <c r="Q58" i="20"/>
  <c r="R58" i="20" s="1"/>
  <c r="Q59" i="20"/>
  <c r="R59" i="20" s="1"/>
  <c r="Q60" i="20"/>
  <c r="R60" i="20" s="1"/>
  <c r="Q61" i="20"/>
  <c r="R61" i="20" s="1"/>
  <c r="Q62" i="20"/>
  <c r="R62" i="20" s="1"/>
  <c r="Q63" i="20"/>
  <c r="R63" i="20" s="1"/>
  <c r="Q64" i="20"/>
  <c r="R64" i="20" s="1"/>
  <c r="Q65" i="20"/>
  <c r="R65" i="20" s="1"/>
  <c r="Q66" i="20"/>
  <c r="R66" i="20" s="1"/>
  <c r="Q67" i="20"/>
  <c r="R67" i="20" s="1"/>
  <c r="Q68" i="20"/>
  <c r="R68" i="20" s="1"/>
  <c r="Q69" i="20"/>
  <c r="R69" i="20" s="1"/>
  <c r="Q70" i="20"/>
  <c r="R70" i="20" s="1"/>
  <c r="Q71" i="20"/>
  <c r="R71" i="20" s="1"/>
  <c r="Q72" i="20"/>
  <c r="R72" i="20" s="1"/>
  <c r="Q73" i="20"/>
  <c r="R73" i="20" s="1"/>
  <c r="Q74" i="20"/>
  <c r="R74" i="20" s="1"/>
  <c r="Q75" i="20"/>
  <c r="R75" i="20" s="1"/>
  <c r="Q76" i="20"/>
  <c r="R76" i="20" s="1"/>
  <c r="Q77" i="20"/>
  <c r="R77" i="20" s="1"/>
  <c r="Q78" i="20"/>
  <c r="R78" i="20" s="1"/>
  <c r="Q79" i="20"/>
  <c r="R79" i="20" s="1"/>
  <c r="Q80" i="20"/>
  <c r="R80" i="20" s="1"/>
  <c r="Q81" i="20"/>
  <c r="R81" i="20" s="1"/>
  <c r="Q82" i="20"/>
  <c r="R82" i="20" s="1"/>
  <c r="Q83" i="20"/>
  <c r="R83" i="20" s="1"/>
  <c r="Q84" i="20"/>
  <c r="R84" i="20" s="1"/>
  <c r="Q85" i="20"/>
  <c r="R85" i="20" s="1"/>
  <c r="Q86" i="20"/>
  <c r="R86" i="20" s="1"/>
  <c r="Q87" i="20"/>
  <c r="R87" i="20" s="1"/>
  <c r="Q88" i="20"/>
  <c r="R88" i="20" s="1"/>
  <c r="Q89" i="20"/>
  <c r="R89" i="20" s="1"/>
  <c r="Q90" i="20"/>
  <c r="R90" i="20" s="1"/>
  <c r="Q91" i="20"/>
  <c r="R91" i="20" s="1"/>
  <c r="Q92" i="20"/>
  <c r="R92" i="20" s="1"/>
  <c r="Q93" i="20"/>
  <c r="R93" i="20" s="1"/>
  <c r="Q94" i="20"/>
  <c r="R94" i="20" s="1"/>
  <c r="Q95" i="20"/>
  <c r="R95" i="20" s="1"/>
  <c r="Q96" i="20"/>
  <c r="R96" i="20" s="1"/>
  <c r="Q97" i="20"/>
  <c r="R97" i="20" s="1"/>
  <c r="Q98" i="20"/>
  <c r="R98" i="20" s="1"/>
  <c r="Q99" i="20"/>
  <c r="R99" i="20" s="1"/>
  <c r="Q100" i="20"/>
  <c r="R100" i="20" s="1"/>
  <c r="Q101" i="20"/>
  <c r="R101" i="20" s="1"/>
  <c r="Q102" i="20"/>
  <c r="R102" i="20" s="1"/>
  <c r="Q103" i="20"/>
  <c r="R103" i="20" s="1"/>
  <c r="Q104" i="20"/>
  <c r="R104" i="20" s="1"/>
  <c r="Q105" i="20"/>
  <c r="R105" i="20" s="1"/>
  <c r="Q106" i="20"/>
  <c r="R106" i="20" s="1"/>
  <c r="Q107" i="20"/>
  <c r="R107" i="20" s="1"/>
  <c r="Q108" i="20"/>
  <c r="R108" i="20" s="1"/>
  <c r="Q109" i="20"/>
  <c r="R109" i="20" s="1"/>
  <c r="Q110" i="20"/>
  <c r="R110" i="20" s="1"/>
  <c r="Q111" i="20"/>
  <c r="R111" i="20" s="1"/>
  <c r="Q112" i="20"/>
  <c r="R112" i="20" s="1"/>
  <c r="Q113" i="20"/>
  <c r="R113" i="20" s="1"/>
  <c r="Q114" i="20"/>
  <c r="R114" i="20" s="1"/>
  <c r="Q115" i="20"/>
  <c r="R115" i="20" s="1"/>
  <c r="Q116" i="20"/>
  <c r="R116" i="20" s="1"/>
  <c r="Q117" i="20"/>
  <c r="R117" i="20" s="1"/>
  <c r="Q118" i="20"/>
  <c r="R118" i="20" s="1"/>
  <c r="Q119" i="20"/>
  <c r="R119" i="20" s="1"/>
  <c r="Q120" i="20"/>
  <c r="R120" i="20" s="1"/>
  <c r="Q121" i="20"/>
  <c r="R121" i="20" s="1"/>
  <c r="Q122" i="20"/>
  <c r="R122" i="20" s="1"/>
  <c r="Q123" i="20"/>
  <c r="R123" i="20" s="1"/>
  <c r="Q124" i="20"/>
  <c r="R124" i="20" s="1"/>
  <c r="Q125" i="20"/>
  <c r="R125" i="20" s="1"/>
  <c r="Q126" i="20"/>
  <c r="R126" i="20" s="1"/>
  <c r="Q127" i="20"/>
  <c r="R127" i="20" s="1"/>
  <c r="Q128" i="20"/>
  <c r="R128" i="20" s="1"/>
  <c r="Q129" i="20"/>
  <c r="R129" i="20" s="1"/>
  <c r="Q130" i="20"/>
  <c r="R130" i="20" s="1"/>
  <c r="Q131" i="20"/>
  <c r="R131" i="20" s="1"/>
  <c r="Q132" i="20"/>
  <c r="R132" i="20" s="1"/>
  <c r="Q133" i="20"/>
  <c r="R133" i="20" s="1"/>
  <c r="Q134" i="20"/>
  <c r="R134" i="20" s="1"/>
  <c r="Q135" i="20"/>
  <c r="R135" i="20" s="1"/>
  <c r="Q136" i="20"/>
  <c r="R136" i="20" s="1"/>
  <c r="Q137" i="20"/>
  <c r="R137" i="20" s="1"/>
  <c r="Q138" i="20"/>
  <c r="R138" i="20" s="1"/>
  <c r="Q139" i="20"/>
  <c r="R139" i="20" s="1"/>
  <c r="Q140" i="20"/>
  <c r="R140" i="20" s="1"/>
  <c r="Q141" i="20"/>
  <c r="R141" i="20" s="1"/>
  <c r="Q142" i="20"/>
  <c r="R142" i="20" s="1"/>
  <c r="Q143" i="20"/>
  <c r="R143" i="20" s="1"/>
  <c r="Q144" i="20"/>
  <c r="R144" i="20" s="1"/>
  <c r="Q145" i="20"/>
  <c r="R145" i="20" s="1"/>
  <c r="Q146" i="20"/>
  <c r="R146" i="20" s="1"/>
  <c r="Q147" i="20"/>
  <c r="R147" i="20" s="1"/>
  <c r="Q148" i="20"/>
  <c r="R148" i="20" s="1"/>
  <c r="Q149" i="20"/>
  <c r="R149" i="20" s="1"/>
  <c r="Q150" i="20"/>
  <c r="R150" i="20" s="1"/>
  <c r="Q151" i="20"/>
  <c r="R151" i="20" s="1"/>
  <c r="Q152" i="20"/>
  <c r="R152" i="20" s="1"/>
  <c r="Q153" i="20"/>
  <c r="R153" i="20" s="1"/>
  <c r="Q154" i="20"/>
  <c r="R154" i="20" s="1"/>
  <c r="Q155" i="20"/>
  <c r="R155" i="20" s="1"/>
  <c r="Q156" i="20"/>
  <c r="R156" i="20" s="1"/>
  <c r="Q157" i="20"/>
  <c r="R157" i="20" s="1"/>
  <c r="Q158" i="20"/>
  <c r="R158" i="20" s="1"/>
  <c r="Q159" i="20"/>
  <c r="R159" i="20" s="1"/>
  <c r="M5" i="20"/>
  <c r="N5" i="20" s="1"/>
  <c r="M6" i="20"/>
  <c r="N6" i="20" s="1"/>
  <c r="M7" i="20"/>
  <c r="N7" i="20" s="1"/>
  <c r="M8" i="20"/>
  <c r="N8" i="20" s="1"/>
  <c r="M9" i="20"/>
  <c r="N9" i="20" s="1"/>
  <c r="M10" i="20"/>
  <c r="N10" i="20" s="1"/>
  <c r="M11" i="20"/>
  <c r="N11" i="20" s="1"/>
  <c r="M12" i="20"/>
  <c r="N12" i="20" s="1"/>
  <c r="M13" i="20"/>
  <c r="N13" i="20" s="1"/>
  <c r="M14" i="20"/>
  <c r="N14" i="20" s="1"/>
  <c r="M15" i="20"/>
  <c r="N15" i="20" s="1"/>
  <c r="M16" i="20"/>
  <c r="N16" i="20" s="1"/>
  <c r="M17" i="20"/>
  <c r="N17" i="20" s="1"/>
  <c r="M18" i="20"/>
  <c r="N18" i="20" s="1"/>
  <c r="M19" i="20"/>
  <c r="N19" i="20" s="1"/>
  <c r="M20" i="20"/>
  <c r="N20" i="20" s="1"/>
  <c r="M21" i="20"/>
  <c r="N21" i="20" s="1"/>
  <c r="M22" i="20"/>
  <c r="N22" i="20" s="1"/>
  <c r="M23" i="20"/>
  <c r="N23" i="20" s="1"/>
  <c r="M24" i="20"/>
  <c r="N24" i="20" s="1"/>
  <c r="M25" i="20"/>
  <c r="N25" i="20" s="1"/>
  <c r="M26" i="20"/>
  <c r="N26" i="20" s="1"/>
  <c r="M27" i="20"/>
  <c r="N27" i="20" s="1"/>
  <c r="M28" i="20"/>
  <c r="N28" i="20" s="1"/>
  <c r="M29" i="20"/>
  <c r="N29" i="20" s="1"/>
  <c r="M30" i="20"/>
  <c r="N30" i="20" s="1"/>
  <c r="M31" i="20"/>
  <c r="N31" i="20" s="1"/>
  <c r="M32" i="20"/>
  <c r="N32" i="20" s="1"/>
  <c r="M33" i="20"/>
  <c r="N33" i="20" s="1"/>
  <c r="M34" i="20"/>
  <c r="N34" i="20" s="1"/>
  <c r="M35" i="20"/>
  <c r="N35" i="20" s="1"/>
  <c r="M36" i="20"/>
  <c r="N36" i="20" s="1"/>
  <c r="M37" i="20"/>
  <c r="N37" i="20" s="1"/>
  <c r="M38" i="20"/>
  <c r="N38" i="20" s="1"/>
  <c r="M39" i="20"/>
  <c r="N39" i="20" s="1"/>
  <c r="M40" i="20"/>
  <c r="N40" i="20" s="1"/>
  <c r="M41" i="20"/>
  <c r="N41" i="20" s="1"/>
  <c r="M42" i="20"/>
  <c r="N42" i="20" s="1"/>
  <c r="M43" i="20"/>
  <c r="N43" i="20" s="1"/>
  <c r="M44" i="20"/>
  <c r="N44" i="20" s="1"/>
  <c r="M45" i="20"/>
  <c r="N45" i="20" s="1"/>
  <c r="M46" i="20"/>
  <c r="N46" i="20" s="1"/>
  <c r="M47" i="20"/>
  <c r="N47" i="20" s="1"/>
  <c r="M48" i="20"/>
  <c r="N48" i="20" s="1"/>
  <c r="M49" i="20"/>
  <c r="N49" i="20" s="1"/>
  <c r="M50" i="20"/>
  <c r="N50" i="20" s="1"/>
  <c r="M51" i="20"/>
  <c r="N51" i="20" s="1"/>
  <c r="M52" i="20"/>
  <c r="N52" i="20" s="1"/>
  <c r="M53" i="20"/>
  <c r="N53" i="20" s="1"/>
  <c r="M54" i="20"/>
  <c r="N54" i="20" s="1"/>
  <c r="M55" i="20"/>
  <c r="N55" i="20" s="1"/>
  <c r="M56" i="20"/>
  <c r="N56" i="20" s="1"/>
  <c r="M57" i="20"/>
  <c r="N57" i="20" s="1"/>
  <c r="M58" i="20"/>
  <c r="N58" i="20" s="1"/>
  <c r="M59" i="20"/>
  <c r="N59" i="20" s="1"/>
  <c r="M60" i="20"/>
  <c r="N60" i="20" s="1"/>
  <c r="M61" i="20"/>
  <c r="N61" i="20" s="1"/>
  <c r="M62" i="20"/>
  <c r="N62" i="20" s="1"/>
  <c r="M63" i="20"/>
  <c r="N63" i="20" s="1"/>
  <c r="M64" i="20"/>
  <c r="N64" i="20" s="1"/>
  <c r="M65" i="20"/>
  <c r="N65" i="20" s="1"/>
  <c r="M66" i="20"/>
  <c r="N66" i="20" s="1"/>
  <c r="M67" i="20"/>
  <c r="N67" i="20" s="1"/>
  <c r="M68" i="20"/>
  <c r="N68" i="20" s="1"/>
  <c r="M69" i="20"/>
  <c r="N69" i="20" s="1"/>
  <c r="M70" i="20"/>
  <c r="N70" i="20" s="1"/>
  <c r="M71" i="20"/>
  <c r="N71" i="20" s="1"/>
  <c r="M72" i="20"/>
  <c r="N72" i="20" s="1"/>
  <c r="M73" i="20"/>
  <c r="N73" i="20" s="1"/>
  <c r="M74" i="20"/>
  <c r="N74" i="20" s="1"/>
  <c r="M75" i="20"/>
  <c r="N75" i="20" s="1"/>
  <c r="M76" i="20"/>
  <c r="N76" i="20" s="1"/>
  <c r="M77" i="20"/>
  <c r="N77" i="20" s="1"/>
  <c r="M78" i="20"/>
  <c r="N78" i="20" s="1"/>
  <c r="M79" i="20"/>
  <c r="N79" i="20" s="1"/>
  <c r="M80" i="20"/>
  <c r="N80" i="20" s="1"/>
  <c r="M81" i="20"/>
  <c r="N81" i="20" s="1"/>
  <c r="M82" i="20"/>
  <c r="N82" i="20" s="1"/>
  <c r="M83" i="20"/>
  <c r="N83" i="20" s="1"/>
  <c r="M84" i="20"/>
  <c r="N84" i="20" s="1"/>
  <c r="M85" i="20"/>
  <c r="N85" i="20" s="1"/>
  <c r="M86" i="20"/>
  <c r="N86" i="20" s="1"/>
  <c r="M87" i="20"/>
  <c r="N87" i="20" s="1"/>
  <c r="M88" i="20"/>
  <c r="N88" i="20" s="1"/>
  <c r="M89" i="20"/>
  <c r="N89" i="20" s="1"/>
  <c r="M90" i="20"/>
  <c r="N90" i="20" s="1"/>
  <c r="M91" i="20"/>
  <c r="N91" i="20" s="1"/>
  <c r="M92" i="20"/>
  <c r="N92" i="20" s="1"/>
  <c r="M93" i="20"/>
  <c r="N93" i="20" s="1"/>
  <c r="M94" i="20"/>
  <c r="N94" i="20" s="1"/>
  <c r="M95" i="20"/>
  <c r="N95" i="20" s="1"/>
  <c r="M96" i="20"/>
  <c r="N96" i="20" s="1"/>
  <c r="M97" i="20"/>
  <c r="N97" i="20" s="1"/>
  <c r="M98" i="20"/>
  <c r="N98" i="20" s="1"/>
  <c r="M99" i="20"/>
  <c r="N99" i="20" s="1"/>
  <c r="M100" i="20"/>
  <c r="N100" i="20" s="1"/>
  <c r="M101" i="20"/>
  <c r="N101" i="20" s="1"/>
  <c r="M102" i="20"/>
  <c r="N102" i="20" s="1"/>
  <c r="M103" i="20"/>
  <c r="N103" i="20" s="1"/>
  <c r="M104" i="20"/>
  <c r="N104" i="20" s="1"/>
  <c r="M105" i="20"/>
  <c r="N105" i="20" s="1"/>
  <c r="M106" i="20"/>
  <c r="N106" i="20" s="1"/>
  <c r="M107" i="20"/>
  <c r="N107" i="20" s="1"/>
  <c r="M108" i="20"/>
  <c r="N108" i="20" s="1"/>
  <c r="M109" i="20"/>
  <c r="N109" i="20" s="1"/>
  <c r="M110" i="20"/>
  <c r="N110" i="20" s="1"/>
  <c r="M111" i="20"/>
  <c r="N111" i="20" s="1"/>
  <c r="M112" i="20"/>
  <c r="N112" i="20" s="1"/>
  <c r="M113" i="20"/>
  <c r="N113" i="20" s="1"/>
  <c r="M114" i="20"/>
  <c r="N114" i="20" s="1"/>
  <c r="M115" i="20"/>
  <c r="N115" i="20" s="1"/>
  <c r="M116" i="20"/>
  <c r="N116" i="20" s="1"/>
  <c r="M117" i="20"/>
  <c r="N117" i="20" s="1"/>
  <c r="M118" i="20"/>
  <c r="N118" i="20" s="1"/>
  <c r="M119" i="20"/>
  <c r="N119" i="20" s="1"/>
  <c r="M120" i="20"/>
  <c r="N120" i="20" s="1"/>
  <c r="M121" i="20"/>
  <c r="N121" i="20" s="1"/>
  <c r="M122" i="20"/>
  <c r="N122" i="20" s="1"/>
  <c r="M123" i="20"/>
  <c r="N123" i="20" s="1"/>
  <c r="M124" i="20"/>
  <c r="N124" i="20" s="1"/>
  <c r="M125" i="20"/>
  <c r="N125" i="20" s="1"/>
  <c r="M126" i="20"/>
  <c r="N126" i="20" s="1"/>
  <c r="M127" i="20"/>
  <c r="N127" i="20" s="1"/>
  <c r="M128" i="20"/>
  <c r="N128" i="20" s="1"/>
  <c r="M129" i="20"/>
  <c r="N129" i="20" s="1"/>
  <c r="M130" i="20"/>
  <c r="N130" i="20" s="1"/>
  <c r="M131" i="20"/>
  <c r="N131" i="20" s="1"/>
  <c r="M132" i="20"/>
  <c r="N132" i="20" s="1"/>
  <c r="M133" i="20"/>
  <c r="N133" i="20" s="1"/>
  <c r="M134" i="20"/>
  <c r="N134" i="20" s="1"/>
  <c r="M135" i="20"/>
  <c r="N135" i="20" s="1"/>
  <c r="M136" i="20"/>
  <c r="N136" i="20" s="1"/>
  <c r="M137" i="20"/>
  <c r="N137" i="20" s="1"/>
  <c r="M138" i="20"/>
  <c r="N138" i="20" s="1"/>
  <c r="M139" i="20"/>
  <c r="N139" i="20" s="1"/>
  <c r="M140" i="20"/>
  <c r="N140" i="20" s="1"/>
  <c r="M141" i="20"/>
  <c r="N141" i="20" s="1"/>
  <c r="M142" i="20"/>
  <c r="N142" i="20" s="1"/>
  <c r="M143" i="20"/>
  <c r="N143" i="20" s="1"/>
  <c r="M144" i="20"/>
  <c r="N144" i="20" s="1"/>
  <c r="M145" i="20"/>
  <c r="N145" i="20" s="1"/>
  <c r="M146" i="20"/>
  <c r="N146" i="20" s="1"/>
  <c r="M147" i="20"/>
  <c r="N147" i="20" s="1"/>
  <c r="M148" i="20"/>
  <c r="N148" i="20" s="1"/>
  <c r="M149" i="20"/>
  <c r="N149" i="20" s="1"/>
  <c r="M150" i="20"/>
  <c r="N150" i="20" s="1"/>
  <c r="M151" i="20"/>
  <c r="N151" i="20" s="1"/>
  <c r="M152" i="20"/>
  <c r="N152" i="20" s="1"/>
  <c r="M153" i="20"/>
  <c r="N153" i="20" s="1"/>
  <c r="M154" i="20"/>
  <c r="N154" i="20" s="1"/>
  <c r="M155" i="20"/>
  <c r="N155" i="20" s="1"/>
  <c r="M156" i="20"/>
  <c r="N156" i="20" s="1"/>
  <c r="M157" i="20"/>
  <c r="N157" i="20" s="1"/>
  <c r="M158" i="20"/>
  <c r="N158" i="20" s="1"/>
  <c r="M159" i="20"/>
  <c r="N159" i="20" s="1"/>
  <c r="I5" i="20"/>
  <c r="J5" i="20" s="1"/>
  <c r="I6" i="20"/>
  <c r="J6" i="20" s="1"/>
  <c r="I7" i="20"/>
  <c r="J7" i="20" s="1"/>
  <c r="I8" i="20"/>
  <c r="J8" i="20" s="1"/>
  <c r="I9" i="20"/>
  <c r="J9" i="20" s="1"/>
  <c r="I10" i="20"/>
  <c r="J10" i="20" s="1"/>
  <c r="I11" i="20"/>
  <c r="J11" i="20" s="1"/>
  <c r="I12" i="20"/>
  <c r="J12" i="20" s="1"/>
  <c r="I13" i="20"/>
  <c r="J13" i="20" s="1"/>
  <c r="I14" i="20"/>
  <c r="J14" i="20" s="1"/>
  <c r="I15" i="20"/>
  <c r="J15" i="20" s="1"/>
  <c r="I16" i="20"/>
  <c r="J16" i="20" s="1"/>
  <c r="I17" i="20"/>
  <c r="J17" i="20" s="1"/>
  <c r="I18" i="20"/>
  <c r="J18" i="20" s="1"/>
  <c r="I19" i="20"/>
  <c r="J19" i="20" s="1"/>
  <c r="I20" i="20"/>
  <c r="J20" i="20" s="1"/>
  <c r="I21" i="20"/>
  <c r="J21" i="20" s="1"/>
  <c r="I22" i="20"/>
  <c r="J22" i="20" s="1"/>
  <c r="I23" i="20"/>
  <c r="J23" i="20" s="1"/>
  <c r="I24" i="20"/>
  <c r="J24" i="20" s="1"/>
  <c r="I25" i="20"/>
  <c r="J25" i="20" s="1"/>
  <c r="I26" i="20"/>
  <c r="J26" i="20" s="1"/>
  <c r="I27" i="20"/>
  <c r="J27" i="20" s="1"/>
  <c r="I28" i="20"/>
  <c r="J28" i="20" s="1"/>
  <c r="I29" i="20"/>
  <c r="J29" i="20" s="1"/>
  <c r="I30" i="20"/>
  <c r="J30" i="20" s="1"/>
  <c r="I31" i="20"/>
  <c r="J31" i="20" s="1"/>
  <c r="I32" i="20"/>
  <c r="J32" i="20" s="1"/>
  <c r="I33" i="20"/>
  <c r="J33" i="20" s="1"/>
  <c r="I34" i="20"/>
  <c r="J34" i="20" s="1"/>
  <c r="I35" i="20"/>
  <c r="J35" i="20" s="1"/>
  <c r="I36" i="20"/>
  <c r="J36" i="20" s="1"/>
  <c r="I37" i="20"/>
  <c r="J37" i="20" s="1"/>
  <c r="I38" i="20"/>
  <c r="J38" i="20" s="1"/>
  <c r="I39" i="20"/>
  <c r="J39" i="20" s="1"/>
  <c r="I40" i="20"/>
  <c r="J40" i="20" s="1"/>
  <c r="I41" i="20"/>
  <c r="J41" i="20" s="1"/>
  <c r="I42" i="20"/>
  <c r="J42" i="20" s="1"/>
  <c r="I43" i="20"/>
  <c r="J43" i="20" s="1"/>
  <c r="I44" i="20"/>
  <c r="J44" i="20" s="1"/>
  <c r="I45" i="20"/>
  <c r="J45" i="20" s="1"/>
  <c r="I46" i="20"/>
  <c r="J46" i="20" s="1"/>
  <c r="I47" i="20"/>
  <c r="J47" i="20" s="1"/>
  <c r="I48" i="20"/>
  <c r="J48" i="20" s="1"/>
  <c r="I49" i="20"/>
  <c r="J49" i="20" s="1"/>
  <c r="I50" i="20"/>
  <c r="J50" i="20" s="1"/>
  <c r="I51" i="20"/>
  <c r="J51" i="20" s="1"/>
  <c r="I52" i="20"/>
  <c r="J52" i="20" s="1"/>
  <c r="I53" i="20"/>
  <c r="J53" i="20" s="1"/>
  <c r="I54" i="20"/>
  <c r="J54" i="20" s="1"/>
  <c r="I55" i="20"/>
  <c r="J55" i="20" s="1"/>
  <c r="I56" i="20"/>
  <c r="J56" i="20" s="1"/>
  <c r="I57" i="20"/>
  <c r="J57" i="20" s="1"/>
  <c r="I58" i="20"/>
  <c r="J58" i="20" s="1"/>
  <c r="I59" i="20"/>
  <c r="J59" i="20" s="1"/>
  <c r="I60" i="20"/>
  <c r="J60" i="20" s="1"/>
  <c r="I61" i="20"/>
  <c r="J61" i="20" s="1"/>
  <c r="I62" i="20"/>
  <c r="J62" i="20" s="1"/>
  <c r="I63" i="20"/>
  <c r="J63" i="20" s="1"/>
  <c r="I64" i="20"/>
  <c r="J64" i="20" s="1"/>
  <c r="I65" i="20"/>
  <c r="J65" i="20" s="1"/>
  <c r="I66" i="20"/>
  <c r="J66" i="20" s="1"/>
  <c r="I67" i="20"/>
  <c r="J67" i="20" s="1"/>
  <c r="I68" i="20"/>
  <c r="J68" i="20" s="1"/>
  <c r="I69" i="20"/>
  <c r="J69" i="20" s="1"/>
  <c r="I70" i="20"/>
  <c r="J70" i="20" s="1"/>
  <c r="I71" i="20"/>
  <c r="J71" i="20" s="1"/>
  <c r="I72" i="20"/>
  <c r="J72" i="20" s="1"/>
  <c r="I73" i="20"/>
  <c r="J73" i="20" s="1"/>
  <c r="I74" i="20"/>
  <c r="J74" i="20" s="1"/>
  <c r="I75" i="20"/>
  <c r="J75" i="20" s="1"/>
  <c r="I76" i="20"/>
  <c r="J76" i="20" s="1"/>
  <c r="I77" i="20"/>
  <c r="J77" i="20" s="1"/>
  <c r="I78" i="20"/>
  <c r="J78" i="20" s="1"/>
  <c r="I79" i="20"/>
  <c r="J79" i="20" s="1"/>
  <c r="I80" i="20"/>
  <c r="J80" i="20" s="1"/>
  <c r="I81" i="20"/>
  <c r="J81" i="20" s="1"/>
  <c r="I82" i="20"/>
  <c r="J82" i="20" s="1"/>
  <c r="I83" i="20"/>
  <c r="J83" i="20" s="1"/>
  <c r="I84" i="20"/>
  <c r="J84" i="20" s="1"/>
  <c r="I85" i="20"/>
  <c r="J85" i="20" s="1"/>
  <c r="I86" i="20"/>
  <c r="J86" i="20" s="1"/>
  <c r="I87" i="20"/>
  <c r="J87" i="20" s="1"/>
  <c r="I88" i="20"/>
  <c r="J88" i="20" s="1"/>
  <c r="I89" i="20"/>
  <c r="J89" i="20" s="1"/>
  <c r="I90" i="20"/>
  <c r="J90" i="20" s="1"/>
  <c r="I91" i="20"/>
  <c r="J91" i="20" s="1"/>
  <c r="I92" i="20"/>
  <c r="J92" i="20" s="1"/>
  <c r="I93" i="20"/>
  <c r="J93" i="20" s="1"/>
  <c r="I94" i="20"/>
  <c r="J94" i="20" s="1"/>
  <c r="I95" i="20"/>
  <c r="J95" i="20" s="1"/>
  <c r="I96" i="20"/>
  <c r="J96" i="20" s="1"/>
  <c r="I97" i="20"/>
  <c r="J97" i="20" s="1"/>
  <c r="I98" i="20"/>
  <c r="J98" i="20" s="1"/>
  <c r="I99" i="20"/>
  <c r="J99" i="20" s="1"/>
  <c r="I100" i="20"/>
  <c r="J100" i="20" s="1"/>
  <c r="I101" i="20"/>
  <c r="J101" i="20" s="1"/>
  <c r="I102" i="20"/>
  <c r="J102" i="20" s="1"/>
  <c r="I103" i="20"/>
  <c r="J103" i="20" s="1"/>
  <c r="I104" i="20"/>
  <c r="J104" i="20" s="1"/>
  <c r="I105" i="20"/>
  <c r="J105" i="20" s="1"/>
  <c r="I106" i="20"/>
  <c r="J106" i="20" s="1"/>
  <c r="I107" i="20"/>
  <c r="J107" i="20" s="1"/>
  <c r="I108" i="20"/>
  <c r="J108" i="20" s="1"/>
  <c r="I109" i="20"/>
  <c r="J109" i="20" s="1"/>
  <c r="I110" i="20"/>
  <c r="J110" i="20" s="1"/>
  <c r="I111" i="20"/>
  <c r="J111" i="20" s="1"/>
  <c r="I112" i="20"/>
  <c r="J112" i="20" s="1"/>
  <c r="I113" i="20"/>
  <c r="J113" i="20" s="1"/>
  <c r="I114" i="20"/>
  <c r="J114" i="20" s="1"/>
  <c r="I115" i="20"/>
  <c r="J115" i="20" s="1"/>
  <c r="I116" i="20"/>
  <c r="J116" i="20" s="1"/>
  <c r="I117" i="20"/>
  <c r="J117" i="20" s="1"/>
  <c r="I118" i="20"/>
  <c r="J118" i="20" s="1"/>
  <c r="I119" i="20"/>
  <c r="J119" i="20" s="1"/>
  <c r="I120" i="20"/>
  <c r="J120" i="20" s="1"/>
  <c r="I121" i="20"/>
  <c r="J121" i="20" s="1"/>
  <c r="I122" i="20"/>
  <c r="J122" i="20" s="1"/>
  <c r="I123" i="20"/>
  <c r="J123" i="20" s="1"/>
  <c r="I124" i="20"/>
  <c r="J124" i="20" s="1"/>
  <c r="I125" i="20"/>
  <c r="J125" i="20" s="1"/>
  <c r="I126" i="20"/>
  <c r="J126" i="20" s="1"/>
  <c r="I127" i="20"/>
  <c r="J127" i="20" s="1"/>
  <c r="I128" i="20"/>
  <c r="J128" i="20" s="1"/>
  <c r="I129" i="20"/>
  <c r="J129" i="20" s="1"/>
  <c r="I130" i="20"/>
  <c r="J130" i="20" s="1"/>
  <c r="I131" i="20"/>
  <c r="J131" i="20" s="1"/>
  <c r="I132" i="20"/>
  <c r="J132" i="20" s="1"/>
  <c r="I133" i="20"/>
  <c r="J133" i="20" s="1"/>
  <c r="I134" i="20"/>
  <c r="J134" i="20" s="1"/>
  <c r="I135" i="20"/>
  <c r="J135" i="20" s="1"/>
  <c r="I136" i="20"/>
  <c r="J136" i="20" s="1"/>
  <c r="I137" i="20"/>
  <c r="J137" i="20" s="1"/>
  <c r="I138" i="20"/>
  <c r="J138" i="20" s="1"/>
  <c r="I139" i="20"/>
  <c r="J139" i="20" s="1"/>
  <c r="I140" i="20"/>
  <c r="J140" i="20" s="1"/>
  <c r="I141" i="20"/>
  <c r="J141" i="20" s="1"/>
  <c r="I142" i="20"/>
  <c r="J142" i="20" s="1"/>
  <c r="I143" i="20"/>
  <c r="J143" i="20" s="1"/>
  <c r="I144" i="20"/>
  <c r="J144" i="20" s="1"/>
  <c r="I145" i="20"/>
  <c r="J145" i="20" s="1"/>
  <c r="I146" i="20"/>
  <c r="J146" i="20" s="1"/>
  <c r="I147" i="20"/>
  <c r="J147" i="20" s="1"/>
  <c r="I148" i="20"/>
  <c r="J148" i="20" s="1"/>
  <c r="I149" i="20"/>
  <c r="J149" i="20" s="1"/>
  <c r="I150" i="20"/>
  <c r="J150" i="20" s="1"/>
  <c r="I151" i="20"/>
  <c r="J151" i="20" s="1"/>
  <c r="I152" i="20"/>
  <c r="J152" i="20" s="1"/>
  <c r="I153" i="20"/>
  <c r="J153" i="20" s="1"/>
  <c r="I154" i="20"/>
  <c r="J154" i="20" s="1"/>
  <c r="I155" i="20"/>
  <c r="J155" i="20" s="1"/>
  <c r="I156" i="20"/>
  <c r="J156" i="20" s="1"/>
  <c r="I157" i="20"/>
  <c r="J157" i="20" s="1"/>
  <c r="I158" i="20"/>
  <c r="J158" i="20" s="1"/>
  <c r="I159" i="20"/>
  <c r="J159" i="20" s="1"/>
  <c r="I4" i="20"/>
  <c r="J4" i="20" s="1"/>
  <c r="Q4" i="20"/>
  <c r="R4" i="20" s="1"/>
  <c r="M4" i="20"/>
  <c r="N4" i="20" s="1"/>
  <c r="I159" i="19"/>
  <c r="F159" i="19"/>
  <c r="K159" i="19" s="1"/>
  <c r="I158" i="19"/>
  <c r="K158" i="19" s="1"/>
  <c r="F158" i="19"/>
  <c r="I157" i="19"/>
  <c r="F157" i="19"/>
  <c r="K157" i="19" s="1"/>
  <c r="I156" i="19"/>
  <c r="K156" i="19" s="1"/>
  <c r="F156" i="19"/>
  <c r="I155" i="19"/>
  <c r="F155" i="19"/>
  <c r="K155" i="19" s="1"/>
  <c r="I154" i="19"/>
  <c r="K154" i="19" s="1"/>
  <c r="F154" i="19"/>
  <c r="I153" i="19"/>
  <c r="F153" i="19"/>
  <c r="K153" i="19" s="1"/>
  <c r="I152" i="19"/>
  <c r="K152" i="19" s="1"/>
  <c r="F152" i="19"/>
  <c r="I151" i="19"/>
  <c r="F151" i="19"/>
  <c r="K151" i="19" s="1"/>
  <c r="I150" i="19"/>
  <c r="K150" i="19" s="1"/>
  <c r="F150" i="19"/>
  <c r="I149" i="19"/>
  <c r="F149" i="19"/>
  <c r="K149" i="19" s="1"/>
  <c r="I148" i="19"/>
  <c r="K148" i="19" s="1"/>
  <c r="F148" i="19"/>
  <c r="I147" i="19"/>
  <c r="F147" i="19"/>
  <c r="K147" i="19" s="1"/>
  <c r="I146" i="19"/>
  <c r="K146" i="19" s="1"/>
  <c r="F146" i="19"/>
  <c r="I145" i="19"/>
  <c r="F145" i="19"/>
  <c r="K145" i="19" s="1"/>
  <c r="I144" i="19"/>
  <c r="K144" i="19" s="1"/>
  <c r="F144" i="19"/>
  <c r="I143" i="19"/>
  <c r="F143" i="19"/>
  <c r="K143" i="19" s="1"/>
  <c r="I142" i="19"/>
  <c r="K142" i="19" s="1"/>
  <c r="F142" i="19"/>
  <c r="I141" i="19"/>
  <c r="F141" i="19"/>
  <c r="K141" i="19" s="1"/>
  <c r="I140" i="19"/>
  <c r="K140" i="19" s="1"/>
  <c r="F140" i="19"/>
  <c r="I139" i="19"/>
  <c r="F139" i="19"/>
  <c r="K139" i="19" s="1"/>
  <c r="I138" i="19"/>
  <c r="K138" i="19" s="1"/>
  <c r="F138" i="19"/>
  <c r="I137" i="19"/>
  <c r="F137" i="19"/>
  <c r="K137" i="19" s="1"/>
  <c r="I136" i="19"/>
  <c r="K136" i="19" s="1"/>
  <c r="F136" i="19"/>
  <c r="I135" i="19"/>
  <c r="F135" i="19"/>
  <c r="K135" i="19" s="1"/>
  <c r="I134" i="19"/>
  <c r="K134" i="19" s="1"/>
  <c r="F134" i="19"/>
  <c r="I133" i="19"/>
  <c r="F133" i="19"/>
  <c r="K133" i="19" s="1"/>
  <c r="I132" i="19"/>
  <c r="K132" i="19" s="1"/>
  <c r="F132" i="19"/>
  <c r="I131" i="19"/>
  <c r="F131" i="19"/>
  <c r="K131" i="19" s="1"/>
  <c r="I130" i="19"/>
  <c r="K130" i="19" s="1"/>
  <c r="F130" i="19"/>
  <c r="I129" i="19"/>
  <c r="F129" i="19"/>
  <c r="K129" i="19" s="1"/>
  <c r="I128" i="19"/>
  <c r="K128" i="19" s="1"/>
  <c r="F128" i="19"/>
  <c r="I127" i="19"/>
  <c r="F127" i="19"/>
  <c r="K127" i="19" s="1"/>
  <c r="I126" i="19"/>
  <c r="K126" i="19" s="1"/>
  <c r="F126" i="19"/>
  <c r="I125" i="19"/>
  <c r="F125" i="19"/>
  <c r="K125" i="19" s="1"/>
  <c r="I124" i="19"/>
  <c r="K124" i="19" s="1"/>
  <c r="F124" i="19"/>
  <c r="I123" i="19"/>
  <c r="F123" i="19"/>
  <c r="K123" i="19" s="1"/>
  <c r="I122" i="19"/>
  <c r="K122" i="19" s="1"/>
  <c r="F122" i="19"/>
  <c r="I121" i="19"/>
  <c r="F121" i="19"/>
  <c r="K121" i="19" s="1"/>
  <c r="I120" i="19"/>
  <c r="K120" i="19" s="1"/>
  <c r="F120" i="19"/>
  <c r="I119" i="19"/>
  <c r="F119" i="19"/>
  <c r="K119" i="19" s="1"/>
  <c r="I118" i="19"/>
  <c r="K118" i="19" s="1"/>
  <c r="F118" i="19"/>
  <c r="I117" i="19"/>
  <c r="F117" i="19"/>
  <c r="K117" i="19" s="1"/>
  <c r="I116" i="19"/>
  <c r="K116" i="19" s="1"/>
  <c r="F116" i="19"/>
  <c r="I115" i="19"/>
  <c r="F115" i="19"/>
  <c r="K115" i="19" s="1"/>
  <c r="I114" i="19"/>
  <c r="K114" i="19" s="1"/>
  <c r="F114" i="19"/>
  <c r="I113" i="19"/>
  <c r="F113" i="19"/>
  <c r="K113" i="19" s="1"/>
  <c r="I112" i="19"/>
  <c r="K112" i="19" s="1"/>
  <c r="F112" i="19"/>
  <c r="I111" i="19"/>
  <c r="F111" i="19"/>
  <c r="K111" i="19" s="1"/>
  <c r="I110" i="19"/>
  <c r="K110" i="19" s="1"/>
  <c r="F110" i="19"/>
  <c r="I109" i="19"/>
  <c r="F109" i="19"/>
  <c r="K109" i="19" s="1"/>
  <c r="I108" i="19"/>
  <c r="K108" i="19" s="1"/>
  <c r="F108" i="19"/>
  <c r="I107" i="19"/>
  <c r="F107" i="19"/>
  <c r="K107" i="19" s="1"/>
  <c r="I106" i="19"/>
  <c r="K106" i="19" s="1"/>
  <c r="F106" i="19"/>
  <c r="I105" i="19"/>
  <c r="F105" i="19"/>
  <c r="K105" i="19" s="1"/>
  <c r="I104" i="19"/>
  <c r="K104" i="19" s="1"/>
  <c r="F104" i="19"/>
  <c r="I103" i="19"/>
  <c r="F103" i="19"/>
  <c r="K103" i="19" s="1"/>
  <c r="I102" i="19"/>
  <c r="K102" i="19" s="1"/>
  <c r="F102" i="19"/>
  <c r="I101" i="19"/>
  <c r="F101" i="19"/>
  <c r="K101" i="19" s="1"/>
  <c r="I100" i="19"/>
  <c r="K100" i="19" s="1"/>
  <c r="F100" i="19"/>
  <c r="I99" i="19"/>
  <c r="F99" i="19"/>
  <c r="K99" i="19" s="1"/>
  <c r="I98" i="19"/>
  <c r="K98" i="19" s="1"/>
  <c r="F98" i="19"/>
  <c r="I97" i="19"/>
  <c r="F97" i="19"/>
  <c r="K97" i="19" s="1"/>
  <c r="I96" i="19"/>
  <c r="K96" i="19" s="1"/>
  <c r="F96" i="19"/>
  <c r="I95" i="19"/>
  <c r="F95" i="19"/>
  <c r="K95" i="19" s="1"/>
  <c r="I94" i="19"/>
  <c r="K94" i="19" s="1"/>
  <c r="F94" i="19"/>
  <c r="I93" i="19"/>
  <c r="F93" i="19"/>
  <c r="K93" i="19" s="1"/>
  <c r="I92" i="19"/>
  <c r="K92" i="19" s="1"/>
  <c r="F92" i="19"/>
  <c r="I91" i="19"/>
  <c r="F91" i="19"/>
  <c r="K91" i="19" s="1"/>
  <c r="I90" i="19"/>
  <c r="K90" i="19" s="1"/>
  <c r="F90" i="19"/>
  <c r="I89" i="19"/>
  <c r="F89" i="19"/>
  <c r="K89" i="19" s="1"/>
  <c r="I88" i="19"/>
  <c r="K88" i="19" s="1"/>
  <c r="F88" i="19"/>
  <c r="I87" i="19"/>
  <c r="F87" i="19"/>
  <c r="K87" i="19" s="1"/>
  <c r="I86" i="19"/>
  <c r="K86" i="19" s="1"/>
  <c r="F86" i="19"/>
  <c r="I85" i="19"/>
  <c r="F85" i="19"/>
  <c r="K85" i="19" s="1"/>
  <c r="I84" i="19"/>
  <c r="K84" i="19" s="1"/>
  <c r="F84" i="19"/>
  <c r="I83" i="19"/>
  <c r="F83" i="19"/>
  <c r="K83" i="19" s="1"/>
  <c r="I82" i="19"/>
  <c r="K82" i="19" s="1"/>
  <c r="F82" i="19"/>
  <c r="I81" i="19"/>
  <c r="F81" i="19"/>
  <c r="K81" i="19" s="1"/>
  <c r="I80" i="19"/>
  <c r="K80" i="19" s="1"/>
  <c r="F80" i="19"/>
  <c r="I79" i="19"/>
  <c r="F79" i="19"/>
  <c r="K79" i="19" s="1"/>
  <c r="I78" i="19"/>
  <c r="K78" i="19" s="1"/>
  <c r="F78" i="19"/>
  <c r="I77" i="19"/>
  <c r="F77" i="19"/>
  <c r="K77" i="19" s="1"/>
  <c r="I76" i="19"/>
  <c r="K76" i="19" s="1"/>
  <c r="F76" i="19"/>
  <c r="I75" i="19"/>
  <c r="F75" i="19"/>
  <c r="K75" i="19" s="1"/>
  <c r="I74" i="19"/>
  <c r="K74" i="19" s="1"/>
  <c r="F74" i="19"/>
  <c r="I73" i="19"/>
  <c r="F73" i="19"/>
  <c r="K73" i="19" s="1"/>
  <c r="I72" i="19"/>
  <c r="K72" i="19" s="1"/>
  <c r="F72" i="19"/>
  <c r="I71" i="19"/>
  <c r="F71" i="19"/>
  <c r="K71" i="19" s="1"/>
  <c r="I70" i="19"/>
  <c r="K70" i="19" s="1"/>
  <c r="F70" i="19"/>
  <c r="I69" i="19"/>
  <c r="F69" i="19"/>
  <c r="K69" i="19" s="1"/>
  <c r="I68" i="19"/>
  <c r="K68" i="19" s="1"/>
  <c r="F68" i="19"/>
  <c r="I67" i="19"/>
  <c r="F67" i="19"/>
  <c r="K67" i="19" s="1"/>
  <c r="I66" i="19"/>
  <c r="K66" i="19" s="1"/>
  <c r="F66" i="19"/>
  <c r="I65" i="19"/>
  <c r="F65" i="19"/>
  <c r="K65" i="19" s="1"/>
  <c r="I64" i="19"/>
  <c r="K64" i="19" s="1"/>
  <c r="F64" i="19"/>
  <c r="I63" i="19"/>
  <c r="F63" i="19"/>
  <c r="K63" i="19" s="1"/>
  <c r="I62" i="19"/>
  <c r="K62" i="19" s="1"/>
  <c r="F62" i="19"/>
  <c r="I61" i="19"/>
  <c r="F61" i="19"/>
  <c r="K61" i="19" s="1"/>
  <c r="I60" i="19"/>
  <c r="K60" i="19" s="1"/>
  <c r="F60" i="19"/>
  <c r="I59" i="19"/>
  <c r="F59" i="19"/>
  <c r="K59" i="19" s="1"/>
  <c r="I58" i="19"/>
  <c r="K58" i="19" s="1"/>
  <c r="F58" i="19"/>
  <c r="I57" i="19"/>
  <c r="F57" i="19"/>
  <c r="K57" i="19" s="1"/>
  <c r="I56" i="19"/>
  <c r="K56" i="19" s="1"/>
  <c r="F56" i="19"/>
  <c r="I55" i="19"/>
  <c r="F55" i="19"/>
  <c r="K55" i="19" s="1"/>
  <c r="I54" i="19"/>
  <c r="K54" i="19" s="1"/>
  <c r="F54" i="19"/>
  <c r="I53" i="19"/>
  <c r="F53" i="19"/>
  <c r="K53" i="19" s="1"/>
  <c r="I52" i="19"/>
  <c r="K52" i="19" s="1"/>
  <c r="F52" i="19"/>
  <c r="I51" i="19"/>
  <c r="F51" i="19"/>
  <c r="K51" i="19" s="1"/>
  <c r="I50" i="19"/>
  <c r="K50" i="19" s="1"/>
  <c r="F50" i="19"/>
  <c r="I49" i="19"/>
  <c r="F49" i="19"/>
  <c r="K49" i="19" s="1"/>
  <c r="I48" i="19"/>
  <c r="K48" i="19" s="1"/>
  <c r="F48" i="19"/>
  <c r="I47" i="19"/>
  <c r="F47" i="19"/>
  <c r="K47" i="19" s="1"/>
  <c r="I46" i="19"/>
  <c r="K46" i="19" s="1"/>
  <c r="F46" i="19"/>
  <c r="I45" i="19"/>
  <c r="F45" i="19"/>
  <c r="K45" i="19" s="1"/>
  <c r="I44" i="19"/>
  <c r="K44" i="19" s="1"/>
  <c r="F44" i="19"/>
  <c r="I43" i="19"/>
  <c r="F43" i="19"/>
  <c r="K43" i="19" s="1"/>
  <c r="I42" i="19"/>
  <c r="K42" i="19" s="1"/>
  <c r="F42" i="19"/>
  <c r="I41" i="19"/>
  <c r="F41" i="19"/>
  <c r="K41" i="19" s="1"/>
  <c r="I40" i="19"/>
  <c r="K40" i="19" s="1"/>
  <c r="F40" i="19"/>
  <c r="I39" i="19"/>
  <c r="F39" i="19"/>
  <c r="K39" i="19" s="1"/>
  <c r="I38" i="19"/>
  <c r="K38" i="19" s="1"/>
  <c r="F38" i="19"/>
  <c r="I37" i="19"/>
  <c r="F37" i="19"/>
  <c r="K37" i="19" s="1"/>
  <c r="I36" i="19"/>
  <c r="K36" i="19" s="1"/>
  <c r="F36" i="19"/>
  <c r="I35" i="19"/>
  <c r="F35" i="19"/>
  <c r="K35" i="19" s="1"/>
  <c r="I34" i="19"/>
  <c r="K34" i="19" s="1"/>
  <c r="F34" i="19"/>
  <c r="I33" i="19"/>
  <c r="F33" i="19"/>
  <c r="K33" i="19" s="1"/>
  <c r="I32" i="19"/>
  <c r="K32" i="19" s="1"/>
  <c r="F32" i="19"/>
  <c r="I31" i="19"/>
  <c r="F31" i="19"/>
  <c r="K31" i="19" s="1"/>
  <c r="I30" i="19"/>
  <c r="K30" i="19" s="1"/>
  <c r="F30" i="19"/>
  <c r="I29" i="19"/>
  <c r="F29" i="19"/>
  <c r="K29" i="19" s="1"/>
  <c r="I28" i="19"/>
  <c r="K28" i="19" s="1"/>
  <c r="F28" i="19"/>
  <c r="I27" i="19"/>
  <c r="F27" i="19"/>
  <c r="K27" i="19" s="1"/>
  <c r="I26" i="19"/>
  <c r="K26" i="19" s="1"/>
  <c r="F26" i="19"/>
  <c r="I25" i="19"/>
  <c r="F25" i="19"/>
  <c r="K25" i="19" s="1"/>
  <c r="I24" i="19"/>
  <c r="K24" i="19" s="1"/>
  <c r="F24" i="19"/>
  <c r="I23" i="19"/>
  <c r="F23" i="19"/>
  <c r="K23" i="19" s="1"/>
  <c r="I22" i="19"/>
  <c r="K22" i="19" s="1"/>
  <c r="F22" i="19"/>
  <c r="I21" i="19"/>
  <c r="F21" i="19"/>
  <c r="K21" i="19" s="1"/>
  <c r="I20" i="19"/>
  <c r="K20" i="19" s="1"/>
  <c r="F20" i="19"/>
  <c r="I19" i="19"/>
  <c r="F19" i="19"/>
  <c r="K19" i="19" s="1"/>
  <c r="I18" i="19"/>
  <c r="K18" i="19" s="1"/>
  <c r="F18" i="19"/>
  <c r="I17" i="19"/>
  <c r="F17" i="19"/>
  <c r="K17" i="19" s="1"/>
  <c r="I16" i="19"/>
  <c r="K16" i="19" s="1"/>
  <c r="F16" i="19"/>
  <c r="I15" i="19"/>
  <c r="F15" i="19"/>
  <c r="K15" i="19" s="1"/>
  <c r="I14" i="19"/>
  <c r="K14" i="19" s="1"/>
  <c r="F14" i="19"/>
  <c r="I13" i="19"/>
  <c r="F13" i="19"/>
  <c r="K13" i="19" s="1"/>
  <c r="I12" i="19"/>
  <c r="K12" i="19" s="1"/>
  <c r="F12" i="19"/>
  <c r="I11" i="19"/>
  <c r="F11" i="19"/>
  <c r="K11" i="19" s="1"/>
  <c r="I10" i="19"/>
  <c r="K10" i="19" s="1"/>
  <c r="F10" i="19"/>
  <c r="I9" i="19"/>
  <c r="F9" i="19"/>
  <c r="K9" i="19" s="1"/>
  <c r="I8" i="19"/>
  <c r="K8" i="19" s="1"/>
  <c r="F8" i="19"/>
  <c r="I7" i="19"/>
  <c r="F7" i="19"/>
  <c r="K7" i="19" s="1"/>
  <c r="I6" i="19"/>
  <c r="K6" i="19" s="1"/>
  <c r="F6" i="19"/>
  <c r="I5" i="19"/>
  <c r="F5" i="19"/>
  <c r="K5" i="19" s="1"/>
  <c r="I4" i="19"/>
  <c r="K4" i="19" s="1"/>
  <c r="F4" i="19"/>
  <c r="I159" i="18"/>
  <c r="F159" i="18"/>
  <c r="K159" i="18" s="1"/>
  <c r="I158" i="18"/>
  <c r="K158" i="18" s="1"/>
  <c r="F158" i="18"/>
  <c r="I157" i="18"/>
  <c r="F157" i="18"/>
  <c r="K157" i="18" s="1"/>
  <c r="I156" i="18"/>
  <c r="K156" i="18" s="1"/>
  <c r="F156" i="18"/>
  <c r="I155" i="18"/>
  <c r="F155" i="18"/>
  <c r="K155" i="18" s="1"/>
  <c r="I154" i="18"/>
  <c r="K154" i="18" s="1"/>
  <c r="F154" i="18"/>
  <c r="I153" i="18"/>
  <c r="F153" i="18"/>
  <c r="K153" i="18" s="1"/>
  <c r="I152" i="18"/>
  <c r="K152" i="18" s="1"/>
  <c r="F152" i="18"/>
  <c r="I151" i="18"/>
  <c r="F151" i="18"/>
  <c r="K151" i="18" s="1"/>
  <c r="I150" i="18"/>
  <c r="K150" i="18" s="1"/>
  <c r="F150" i="18"/>
  <c r="I149" i="18"/>
  <c r="F149" i="18"/>
  <c r="K149" i="18" s="1"/>
  <c r="I148" i="18"/>
  <c r="K148" i="18" s="1"/>
  <c r="F148" i="18"/>
  <c r="I147" i="18"/>
  <c r="F147" i="18"/>
  <c r="K147" i="18" s="1"/>
  <c r="I146" i="18"/>
  <c r="K146" i="18" s="1"/>
  <c r="F146" i="18"/>
  <c r="I145" i="18"/>
  <c r="F145" i="18"/>
  <c r="K145" i="18" s="1"/>
  <c r="I144" i="18"/>
  <c r="K144" i="18" s="1"/>
  <c r="F144" i="18"/>
  <c r="I143" i="18"/>
  <c r="F143" i="18"/>
  <c r="K143" i="18" s="1"/>
  <c r="I142" i="18"/>
  <c r="K142" i="18" s="1"/>
  <c r="F142" i="18"/>
  <c r="I141" i="18"/>
  <c r="F141" i="18"/>
  <c r="K141" i="18" s="1"/>
  <c r="I140" i="18"/>
  <c r="K140" i="18" s="1"/>
  <c r="F140" i="18"/>
  <c r="I139" i="18"/>
  <c r="F139" i="18"/>
  <c r="K139" i="18" s="1"/>
  <c r="I138" i="18"/>
  <c r="K138" i="18" s="1"/>
  <c r="F138" i="18"/>
  <c r="I137" i="18"/>
  <c r="F137" i="18"/>
  <c r="K137" i="18" s="1"/>
  <c r="I136" i="18"/>
  <c r="K136" i="18" s="1"/>
  <c r="F136" i="18"/>
  <c r="I135" i="18"/>
  <c r="F135" i="18"/>
  <c r="K135" i="18" s="1"/>
  <c r="I134" i="18"/>
  <c r="K134" i="18" s="1"/>
  <c r="F134" i="18"/>
  <c r="I133" i="18"/>
  <c r="F133" i="18"/>
  <c r="K133" i="18" s="1"/>
  <c r="I132" i="18"/>
  <c r="K132" i="18" s="1"/>
  <c r="F132" i="18"/>
  <c r="I131" i="18"/>
  <c r="F131" i="18"/>
  <c r="K131" i="18" s="1"/>
  <c r="I130" i="18"/>
  <c r="K130" i="18" s="1"/>
  <c r="F130" i="18"/>
  <c r="I129" i="18"/>
  <c r="F129" i="18"/>
  <c r="K129" i="18" s="1"/>
  <c r="I128" i="18"/>
  <c r="K128" i="18" s="1"/>
  <c r="F128" i="18"/>
  <c r="I127" i="18"/>
  <c r="F127" i="18"/>
  <c r="K127" i="18" s="1"/>
  <c r="I126" i="18"/>
  <c r="K126" i="18" s="1"/>
  <c r="F126" i="18"/>
  <c r="I125" i="18"/>
  <c r="F125" i="18"/>
  <c r="K125" i="18" s="1"/>
  <c r="I124" i="18"/>
  <c r="K124" i="18" s="1"/>
  <c r="F124" i="18"/>
  <c r="I123" i="18"/>
  <c r="F123" i="18"/>
  <c r="K123" i="18" s="1"/>
  <c r="I122" i="18"/>
  <c r="K122" i="18" s="1"/>
  <c r="F122" i="18"/>
  <c r="I121" i="18"/>
  <c r="F121" i="18"/>
  <c r="K121" i="18" s="1"/>
  <c r="I120" i="18"/>
  <c r="K120" i="18" s="1"/>
  <c r="F120" i="18"/>
  <c r="I119" i="18"/>
  <c r="F119" i="18"/>
  <c r="K119" i="18" s="1"/>
  <c r="I118" i="18"/>
  <c r="K118" i="18" s="1"/>
  <c r="F118" i="18"/>
  <c r="I117" i="18"/>
  <c r="F117" i="18"/>
  <c r="K117" i="18" s="1"/>
  <c r="I116" i="18"/>
  <c r="K116" i="18" s="1"/>
  <c r="F116" i="18"/>
  <c r="I115" i="18"/>
  <c r="F115" i="18"/>
  <c r="K115" i="18" s="1"/>
  <c r="I114" i="18"/>
  <c r="K114" i="18" s="1"/>
  <c r="F114" i="18"/>
  <c r="I113" i="18"/>
  <c r="F113" i="18"/>
  <c r="K113" i="18" s="1"/>
  <c r="I112" i="18"/>
  <c r="K112" i="18" s="1"/>
  <c r="F112" i="18"/>
  <c r="I111" i="18"/>
  <c r="F111" i="18"/>
  <c r="K111" i="18" s="1"/>
  <c r="I110" i="18"/>
  <c r="K110" i="18" s="1"/>
  <c r="F110" i="18"/>
  <c r="I109" i="18"/>
  <c r="F109" i="18"/>
  <c r="K109" i="18" s="1"/>
  <c r="I108" i="18"/>
  <c r="K108" i="18" s="1"/>
  <c r="F108" i="18"/>
  <c r="I107" i="18"/>
  <c r="F107" i="18"/>
  <c r="K107" i="18" s="1"/>
  <c r="I106" i="18"/>
  <c r="K106" i="18" s="1"/>
  <c r="F106" i="18"/>
  <c r="I105" i="18"/>
  <c r="F105" i="18"/>
  <c r="K105" i="18" s="1"/>
  <c r="I104" i="18"/>
  <c r="K104" i="18" s="1"/>
  <c r="F104" i="18"/>
  <c r="I103" i="18"/>
  <c r="F103" i="18"/>
  <c r="K103" i="18" s="1"/>
  <c r="I102" i="18"/>
  <c r="K102" i="18" s="1"/>
  <c r="F102" i="18"/>
  <c r="I101" i="18"/>
  <c r="F101" i="18"/>
  <c r="K101" i="18" s="1"/>
  <c r="I100" i="18"/>
  <c r="K100" i="18" s="1"/>
  <c r="F100" i="18"/>
  <c r="I99" i="18"/>
  <c r="F99" i="18"/>
  <c r="K99" i="18" s="1"/>
  <c r="I98" i="18"/>
  <c r="K98" i="18" s="1"/>
  <c r="F98" i="18"/>
  <c r="I97" i="18"/>
  <c r="F97" i="18"/>
  <c r="K97" i="18" s="1"/>
  <c r="I96" i="18"/>
  <c r="K96" i="18" s="1"/>
  <c r="F96" i="18"/>
  <c r="I95" i="18"/>
  <c r="F95" i="18"/>
  <c r="K95" i="18" s="1"/>
  <c r="I94" i="18"/>
  <c r="K94" i="18" s="1"/>
  <c r="F94" i="18"/>
  <c r="I93" i="18"/>
  <c r="F93" i="18"/>
  <c r="K93" i="18" s="1"/>
  <c r="I92" i="18"/>
  <c r="K92" i="18" s="1"/>
  <c r="F92" i="18"/>
  <c r="I91" i="18"/>
  <c r="F91" i="18"/>
  <c r="K91" i="18" s="1"/>
  <c r="I90" i="18"/>
  <c r="K90" i="18" s="1"/>
  <c r="F90" i="18"/>
  <c r="I89" i="18"/>
  <c r="F89" i="18"/>
  <c r="K89" i="18" s="1"/>
  <c r="I88" i="18"/>
  <c r="K88" i="18" s="1"/>
  <c r="F88" i="18"/>
  <c r="I87" i="18"/>
  <c r="F87" i="18"/>
  <c r="K87" i="18" s="1"/>
  <c r="I86" i="18"/>
  <c r="K86" i="18" s="1"/>
  <c r="F86" i="18"/>
  <c r="I85" i="18"/>
  <c r="F85" i="18"/>
  <c r="K85" i="18" s="1"/>
  <c r="I84" i="18"/>
  <c r="K84" i="18" s="1"/>
  <c r="F84" i="18"/>
  <c r="I83" i="18"/>
  <c r="F83" i="18"/>
  <c r="K83" i="18" s="1"/>
  <c r="I82" i="18"/>
  <c r="K82" i="18" s="1"/>
  <c r="F82" i="18"/>
  <c r="I81" i="18"/>
  <c r="F81" i="18"/>
  <c r="K81" i="18" s="1"/>
  <c r="I80" i="18"/>
  <c r="K80" i="18" s="1"/>
  <c r="F80" i="18"/>
  <c r="I79" i="18"/>
  <c r="F79" i="18"/>
  <c r="K79" i="18" s="1"/>
  <c r="I78" i="18"/>
  <c r="K78" i="18" s="1"/>
  <c r="F78" i="18"/>
  <c r="I77" i="18"/>
  <c r="F77" i="18"/>
  <c r="K77" i="18" s="1"/>
  <c r="I76" i="18"/>
  <c r="K76" i="18" s="1"/>
  <c r="F76" i="18"/>
  <c r="I75" i="18"/>
  <c r="F75" i="18"/>
  <c r="K75" i="18" s="1"/>
  <c r="I74" i="18"/>
  <c r="K74" i="18" s="1"/>
  <c r="F74" i="18"/>
  <c r="I73" i="18"/>
  <c r="F73" i="18"/>
  <c r="K73" i="18" s="1"/>
  <c r="I72" i="18"/>
  <c r="K72" i="18" s="1"/>
  <c r="F72" i="18"/>
  <c r="I71" i="18"/>
  <c r="F71" i="18"/>
  <c r="K71" i="18" s="1"/>
  <c r="I70" i="18"/>
  <c r="K70" i="18" s="1"/>
  <c r="F70" i="18"/>
  <c r="I69" i="18"/>
  <c r="F69" i="18"/>
  <c r="K69" i="18" s="1"/>
  <c r="I68" i="18"/>
  <c r="K68" i="18" s="1"/>
  <c r="F68" i="18"/>
  <c r="I67" i="18"/>
  <c r="F67" i="18"/>
  <c r="K67" i="18" s="1"/>
  <c r="I66" i="18"/>
  <c r="K66" i="18" s="1"/>
  <c r="F66" i="18"/>
  <c r="I65" i="18"/>
  <c r="F65" i="18"/>
  <c r="K65" i="18" s="1"/>
  <c r="I64" i="18"/>
  <c r="K64" i="18" s="1"/>
  <c r="F64" i="18"/>
  <c r="I63" i="18"/>
  <c r="F63" i="18"/>
  <c r="K63" i="18" s="1"/>
  <c r="I62" i="18"/>
  <c r="K62" i="18" s="1"/>
  <c r="F62" i="18"/>
  <c r="I61" i="18"/>
  <c r="F61" i="18"/>
  <c r="K61" i="18" s="1"/>
  <c r="I60" i="18"/>
  <c r="K60" i="18" s="1"/>
  <c r="F60" i="18"/>
  <c r="I59" i="18"/>
  <c r="F59" i="18"/>
  <c r="K59" i="18" s="1"/>
  <c r="I58" i="18"/>
  <c r="K58" i="18" s="1"/>
  <c r="F58" i="18"/>
  <c r="I57" i="18"/>
  <c r="F57" i="18"/>
  <c r="K57" i="18" s="1"/>
  <c r="I56" i="18"/>
  <c r="K56" i="18" s="1"/>
  <c r="F56" i="18"/>
  <c r="I55" i="18"/>
  <c r="F55" i="18"/>
  <c r="K55" i="18" s="1"/>
  <c r="I54" i="18"/>
  <c r="K54" i="18" s="1"/>
  <c r="F54" i="18"/>
  <c r="I53" i="18"/>
  <c r="F53" i="18"/>
  <c r="K53" i="18" s="1"/>
  <c r="I52" i="18"/>
  <c r="K52" i="18" s="1"/>
  <c r="F52" i="18"/>
  <c r="I51" i="18"/>
  <c r="F51" i="18"/>
  <c r="K51" i="18" s="1"/>
  <c r="I50" i="18"/>
  <c r="K50" i="18" s="1"/>
  <c r="F50" i="18"/>
  <c r="I49" i="18"/>
  <c r="F49" i="18"/>
  <c r="K49" i="18" s="1"/>
  <c r="I48" i="18"/>
  <c r="K48" i="18" s="1"/>
  <c r="F48" i="18"/>
  <c r="I47" i="18"/>
  <c r="F47" i="18"/>
  <c r="K47" i="18" s="1"/>
  <c r="I46" i="18"/>
  <c r="K46" i="18" s="1"/>
  <c r="F46" i="18"/>
  <c r="I45" i="18"/>
  <c r="F45" i="18"/>
  <c r="K45" i="18" s="1"/>
  <c r="I44" i="18"/>
  <c r="K44" i="18" s="1"/>
  <c r="F44" i="18"/>
  <c r="I43" i="18"/>
  <c r="F43" i="18"/>
  <c r="K43" i="18" s="1"/>
  <c r="I42" i="18"/>
  <c r="K42" i="18" s="1"/>
  <c r="F42" i="18"/>
  <c r="I41" i="18"/>
  <c r="F41" i="18"/>
  <c r="K41" i="18" s="1"/>
  <c r="I40" i="18"/>
  <c r="K40" i="18" s="1"/>
  <c r="F40" i="18"/>
  <c r="I39" i="18"/>
  <c r="F39" i="18"/>
  <c r="K39" i="18" s="1"/>
  <c r="I38" i="18"/>
  <c r="K38" i="18" s="1"/>
  <c r="F38" i="18"/>
  <c r="I37" i="18"/>
  <c r="F37" i="18"/>
  <c r="K37" i="18" s="1"/>
  <c r="I36" i="18"/>
  <c r="K36" i="18" s="1"/>
  <c r="F36" i="18"/>
  <c r="I35" i="18"/>
  <c r="F35" i="18"/>
  <c r="K35" i="18" s="1"/>
  <c r="I34" i="18"/>
  <c r="K34" i="18" s="1"/>
  <c r="F34" i="18"/>
  <c r="I33" i="18"/>
  <c r="F33" i="18"/>
  <c r="K33" i="18" s="1"/>
  <c r="I32" i="18"/>
  <c r="K32" i="18" s="1"/>
  <c r="F32" i="18"/>
  <c r="I31" i="18"/>
  <c r="F31" i="18"/>
  <c r="K31" i="18" s="1"/>
  <c r="I30" i="18"/>
  <c r="K30" i="18" s="1"/>
  <c r="F30" i="18"/>
  <c r="I29" i="18"/>
  <c r="F29" i="18"/>
  <c r="K29" i="18" s="1"/>
  <c r="I28" i="18"/>
  <c r="K28" i="18" s="1"/>
  <c r="F28" i="18"/>
  <c r="I27" i="18"/>
  <c r="F27" i="18"/>
  <c r="K27" i="18" s="1"/>
  <c r="I26" i="18"/>
  <c r="K26" i="18" s="1"/>
  <c r="F26" i="18"/>
  <c r="I25" i="18"/>
  <c r="F25" i="18"/>
  <c r="K25" i="18" s="1"/>
  <c r="I24" i="18"/>
  <c r="K24" i="18" s="1"/>
  <c r="F24" i="18"/>
  <c r="I23" i="18"/>
  <c r="F23" i="18"/>
  <c r="K23" i="18" s="1"/>
  <c r="I22" i="18"/>
  <c r="K22" i="18" s="1"/>
  <c r="F22" i="18"/>
  <c r="I21" i="18"/>
  <c r="F21" i="18"/>
  <c r="K21" i="18" s="1"/>
  <c r="I20" i="18"/>
  <c r="K20" i="18" s="1"/>
  <c r="F20" i="18"/>
  <c r="I19" i="18"/>
  <c r="F19" i="18"/>
  <c r="K19" i="18" s="1"/>
  <c r="I18" i="18"/>
  <c r="K18" i="18" s="1"/>
  <c r="F18" i="18"/>
  <c r="I17" i="18"/>
  <c r="F17" i="18"/>
  <c r="K17" i="18" s="1"/>
  <c r="I16" i="18"/>
  <c r="K16" i="18" s="1"/>
  <c r="F16" i="18"/>
  <c r="I15" i="18"/>
  <c r="F15" i="18"/>
  <c r="K15" i="18" s="1"/>
  <c r="I14" i="18"/>
  <c r="K14" i="18" s="1"/>
  <c r="F14" i="18"/>
  <c r="I13" i="18"/>
  <c r="F13" i="18"/>
  <c r="K13" i="18" s="1"/>
  <c r="I12" i="18"/>
  <c r="K12" i="18" s="1"/>
  <c r="F12" i="18"/>
  <c r="I11" i="18"/>
  <c r="F11" i="18"/>
  <c r="K11" i="18" s="1"/>
  <c r="I10" i="18"/>
  <c r="K10" i="18" s="1"/>
  <c r="F10" i="18"/>
  <c r="I9" i="18"/>
  <c r="F9" i="18"/>
  <c r="K9" i="18" s="1"/>
  <c r="I8" i="18"/>
  <c r="K8" i="18" s="1"/>
  <c r="F8" i="18"/>
  <c r="I7" i="18"/>
  <c r="F7" i="18"/>
  <c r="K7" i="18" s="1"/>
  <c r="I6" i="18"/>
  <c r="K6" i="18" s="1"/>
  <c r="F6" i="18"/>
  <c r="I5" i="18"/>
  <c r="F5" i="18"/>
  <c r="K5" i="18" s="1"/>
  <c r="I4" i="18"/>
  <c r="K4" i="18" s="1"/>
  <c r="F4" i="18"/>
  <c r="I159" i="17"/>
  <c r="F159" i="17"/>
  <c r="K159" i="17" s="1"/>
  <c r="I158" i="17"/>
  <c r="K158" i="17" s="1"/>
  <c r="F158" i="17"/>
  <c r="I157" i="17"/>
  <c r="F157" i="17"/>
  <c r="K157" i="17" s="1"/>
  <c r="I156" i="17"/>
  <c r="K156" i="17" s="1"/>
  <c r="F156" i="17"/>
  <c r="I155" i="17"/>
  <c r="F155" i="17"/>
  <c r="K155" i="17" s="1"/>
  <c r="I154" i="17"/>
  <c r="K154" i="17" s="1"/>
  <c r="F154" i="17"/>
  <c r="I153" i="17"/>
  <c r="F153" i="17"/>
  <c r="K153" i="17" s="1"/>
  <c r="I152" i="17"/>
  <c r="K152" i="17" s="1"/>
  <c r="F152" i="17"/>
  <c r="I151" i="17"/>
  <c r="F151" i="17"/>
  <c r="K151" i="17" s="1"/>
  <c r="I150" i="17"/>
  <c r="K150" i="17" s="1"/>
  <c r="F150" i="17"/>
  <c r="I149" i="17"/>
  <c r="F149" i="17"/>
  <c r="K149" i="17" s="1"/>
  <c r="I148" i="17"/>
  <c r="K148" i="17" s="1"/>
  <c r="F148" i="17"/>
  <c r="I147" i="17"/>
  <c r="F147" i="17"/>
  <c r="K147" i="17" s="1"/>
  <c r="I146" i="17"/>
  <c r="K146" i="17" s="1"/>
  <c r="F146" i="17"/>
  <c r="I145" i="17"/>
  <c r="F145" i="17"/>
  <c r="K145" i="17" s="1"/>
  <c r="I144" i="17"/>
  <c r="K144" i="17" s="1"/>
  <c r="F144" i="17"/>
  <c r="I143" i="17"/>
  <c r="F143" i="17"/>
  <c r="K143" i="17" s="1"/>
  <c r="I142" i="17"/>
  <c r="K142" i="17" s="1"/>
  <c r="F142" i="17"/>
  <c r="I141" i="17"/>
  <c r="F141" i="17"/>
  <c r="K141" i="17" s="1"/>
  <c r="I140" i="17"/>
  <c r="K140" i="17" s="1"/>
  <c r="F140" i="17"/>
  <c r="I139" i="17"/>
  <c r="F139" i="17"/>
  <c r="K139" i="17" s="1"/>
  <c r="I138" i="17"/>
  <c r="K138" i="17" s="1"/>
  <c r="F138" i="17"/>
  <c r="I137" i="17"/>
  <c r="F137" i="17"/>
  <c r="K137" i="17" s="1"/>
  <c r="I136" i="17"/>
  <c r="K136" i="17" s="1"/>
  <c r="F136" i="17"/>
  <c r="I135" i="17"/>
  <c r="F135" i="17"/>
  <c r="K135" i="17" s="1"/>
  <c r="I134" i="17"/>
  <c r="K134" i="17" s="1"/>
  <c r="F134" i="17"/>
  <c r="I133" i="17"/>
  <c r="F133" i="17"/>
  <c r="K133" i="17" s="1"/>
  <c r="I132" i="17"/>
  <c r="K132" i="17" s="1"/>
  <c r="F132" i="17"/>
  <c r="I131" i="17"/>
  <c r="F131" i="17"/>
  <c r="K131" i="17" s="1"/>
  <c r="I130" i="17"/>
  <c r="K130" i="17" s="1"/>
  <c r="F130" i="17"/>
  <c r="I129" i="17"/>
  <c r="F129" i="17"/>
  <c r="K129" i="17" s="1"/>
  <c r="I128" i="17"/>
  <c r="K128" i="17" s="1"/>
  <c r="F128" i="17"/>
  <c r="I127" i="17"/>
  <c r="F127" i="17"/>
  <c r="K127" i="17" s="1"/>
  <c r="I126" i="17"/>
  <c r="K126" i="17" s="1"/>
  <c r="F126" i="17"/>
  <c r="I125" i="17"/>
  <c r="F125" i="17"/>
  <c r="K125" i="17" s="1"/>
  <c r="I124" i="17"/>
  <c r="K124" i="17" s="1"/>
  <c r="F124" i="17"/>
  <c r="I123" i="17"/>
  <c r="F123" i="17"/>
  <c r="K123" i="17" s="1"/>
  <c r="I122" i="17"/>
  <c r="K122" i="17" s="1"/>
  <c r="F122" i="17"/>
  <c r="I121" i="17"/>
  <c r="F121" i="17"/>
  <c r="K121" i="17" s="1"/>
  <c r="I120" i="17"/>
  <c r="K120" i="17" s="1"/>
  <c r="F120" i="17"/>
  <c r="I119" i="17"/>
  <c r="F119" i="17"/>
  <c r="K119" i="17" s="1"/>
  <c r="I118" i="17"/>
  <c r="K118" i="17" s="1"/>
  <c r="F118" i="17"/>
  <c r="I117" i="17"/>
  <c r="F117" i="17"/>
  <c r="K117" i="17" s="1"/>
  <c r="I116" i="17"/>
  <c r="K116" i="17" s="1"/>
  <c r="F116" i="17"/>
  <c r="I115" i="17"/>
  <c r="F115" i="17"/>
  <c r="K115" i="17" s="1"/>
  <c r="I114" i="17"/>
  <c r="K114" i="17" s="1"/>
  <c r="F114" i="17"/>
  <c r="I113" i="17"/>
  <c r="F113" i="17"/>
  <c r="K113" i="17" s="1"/>
  <c r="I112" i="17"/>
  <c r="K112" i="17" s="1"/>
  <c r="F112" i="17"/>
  <c r="I111" i="17"/>
  <c r="F111" i="17"/>
  <c r="K111" i="17" s="1"/>
  <c r="I110" i="17"/>
  <c r="K110" i="17" s="1"/>
  <c r="F110" i="17"/>
  <c r="I109" i="17"/>
  <c r="F109" i="17"/>
  <c r="K109" i="17" s="1"/>
  <c r="I108" i="17"/>
  <c r="K108" i="17" s="1"/>
  <c r="F108" i="17"/>
  <c r="I107" i="17"/>
  <c r="F107" i="17"/>
  <c r="K107" i="17" s="1"/>
  <c r="I106" i="17"/>
  <c r="K106" i="17" s="1"/>
  <c r="F106" i="17"/>
  <c r="I105" i="17"/>
  <c r="F105" i="17"/>
  <c r="K105" i="17" s="1"/>
  <c r="I104" i="17"/>
  <c r="K104" i="17" s="1"/>
  <c r="F104" i="17"/>
  <c r="I103" i="17"/>
  <c r="F103" i="17"/>
  <c r="K103" i="17" s="1"/>
  <c r="I102" i="17"/>
  <c r="K102" i="17" s="1"/>
  <c r="F102" i="17"/>
  <c r="I101" i="17"/>
  <c r="F101" i="17"/>
  <c r="K101" i="17" s="1"/>
  <c r="I100" i="17"/>
  <c r="K100" i="17" s="1"/>
  <c r="F100" i="17"/>
  <c r="I99" i="17"/>
  <c r="F99" i="17"/>
  <c r="K99" i="17" s="1"/>
  <c r="I98" i="17"/>
  <c r="K98" i="17" s="1"/>
  <c r="F98" i="17"/>
  <c r="I97" i="17"/>
  <c r="F97" i="17"/>
  <c r="K97" i="17" s="1"/>
  <c r="I96" i="17"/>
  <c r="K96" i="17" s="1"/>
  <c r="F96" i="17"/>
  <c r="I95" i="17"/>
  <c r="F95" i="17"/>
  <c r="K95" i="17" s="1"/>
  <c r="I94" i="17"/>
  <c r="K94" i="17" s="1"/>
  <c r="F94" i="17"/>
  <c r="I93" i="17"/>
  <c r="F93" i="17"/>
  <c r="K93" i="17" s="1"/>
  <c r="I92" i="17"/>
  <c r="K92" i="17" s="1"/>
  <c r="F92" i="17"/>
  <c r="I91" i="17"/>
  <c r="F91" i="17"/>
  <c r="K91" i="17" s="1"/>
  <c r="I90" i="17"/>
  <c r="K90" i="17" s="1"/>
  <c r="F90" i="17"/>
  <c r="I89" i="17"/>
  <c r="F89" i="17"/>
  <c r="K89" i="17" s="1"/>
  <c r="I88" i="17"/>
  <c r="K88" i="17" s="1"/>
  <c r="F88" i="17"/>
  <c r="I87" i="17"/>
  <c r="F87" i="17"/>
  <c r="K87" i="17" s="1"/>
  <c r="I86" i="17"/>
  <c r="K86" i="17" s="1"/>
  <c r="F86" i="17"/>
  <c r="I85" i="17"/>
  <c r="F85" i="17"/>
  <c r="K85" i="17" s="1"/>
  <c r="I84" i="17"/>
  <c r="K84" i="17" s="1"/>
  <c r="F84" i="17"/>
  <c r="I83" i="17"/>
  <c r="F83" i="17"/>
  <c r="K83" i="17" s="1"/>
  <c r="I82" i="17"/>
  <c r="K82" i="17" s="1"/>
  <c r="F82" i="17"/>
  <c r="I81" i="17"/>
  <c r="F81" i="17"/>
  <c r="K81" i="17" s="1"/>
  <c r="I80" i="17"/>
  <c r="K80" i="17" s="1"/>
  <c r="F80" i="17"/>
  <c r="I79" i="17"/>
  <c r="F79" i="17"/>
  <c r="K79" i="17" s="1"/>
  <c r="I78" i="17"/>
  <c r="K78" i="17" s="1"/>
  <c r="F78" i="17"/>
  <c r="I77" i="17"/>
  <c r="F77" i="17"/>
  <c r="K77" i="17" s="1"/>
  <c r="I76" i="17"/>
  <c r="K76" i="17" s="1"/>
  <c r="F76" i="17"/>
  <c r="I75" i="17"/>
  <c r="F75" i="17"/>
  <c r="K75" i="17" s="1"/>
  <c r="I74" i="17"/>
  <c r="K74" i="17" s="1"/>
  <c r="F74" i="17"/>
  <c r="I73" i="17"/>
  <c r="F73" i="17"/>
  <c r="K73" i="17" s="1"/>
  <c r="I72" i="17"/>
  <c r="K72" i="17" s="1"/>
  <c r="F72" i="17"/>
  <c r="I71" i="17"/>
  <c r="F71" i="17"/>
  <c r="K71" i="17" s="1"/>
  <c r="I70" i="17"/>
  <c r="K70" i="17" s="1"/>
  <c r="F70" i="17"/>
  <c r="I69" i="17"/>
  <c r="F69" i="17"/>
  <c r="K69" i="17" s="1"/>
  <c r="I68" i="17"/>
  <c r="K68" i="17" s="1"/>
  <c r="F68" i="17"/>
  <c r="I67" i="17"/>
  <c r="F67" i="17"/>
  <c r="K67" i="17" s="1"/>
  <c r="I66" i="17"/>
  <c r="K66" i="17" s="1"/>
  <c r="F66" i="17"/>
  <c r="I65" i="17"/>
  <c r="F65" i="17"/>
  <c r="K65" i="17" s="1"/>
  <c r="I64" i="17"/>
  <c r="K64" i="17" s="1"/>
  <c r="F64" i="17"/>
  <c r="I63" i="17"/>
  <c r="F63" i="17"/>
  <c r="K63" i="17" s="1"/>
  <c r="I62" i="17"/>
  <c r="K62" i="17" s="1"/>
  <c r="F62" i="17"/>
  <c r="I61" i="17"/>
  <c r="F61" i="17"/>
  <c r="K61" i="17" s="1"/>
  <c r="I60" i="17"/>
  <c r="K60" i="17" s="1"/>
  <c r="F60" i="17"/>
  <c r="I59" i="17"/>
  <c r="F59" i="17"/>
  <c r="K59" i="17" s="1"/>
  <c r="I58" i="17"/>
  <c r="K58" i="17" s="1"/>
  <c r="F58" i="17"/>
  <c r="I57" i="17"/>
  <c r="F57" i="17"/>
  <c r="K57" i="17" s="1"/>
  <c r="I56" i="17"/>
  <c r="K56" i="17" s="1"/>
  <c r="F56" i="17"/>
  <c r="I55" i="17"/>
  <c r="F55" i="17"/>
  <c r="K55" i="17" s="1"/>
  <c r="I54" i="17"/>
  <c r="K54" i="17" s="1"/>
  <c r="F54" i="17"/>
  <c r="I53" i="17"/>
  <c r="F53" i="17"/>
  <c r="K53" i="17" s="1"/>
  <c r="I52" i="17"/>
  <c r="K52" i="17" s="1"/>
  <c r="F52" i="17"/>
  <c r="I51" i="17"/>
  <c r="F51" i="17"/>
  <c r="K51" i="17" s="1"/>
  <c r="I50" i="17"/>
  <c r="K50" i="17" s="1"/>
  <c r="F50" i="17"/>
  <c r="I49" i="17"/>
  <c r="F49" i="17"/>
  <c r="K49" i="17" s="1"/>
  <c r="I48" i="17"/>
  <c r="K48" i="17" s="1"/>
  <c r="F48" i="17"/>
  <c r="I47" i="17"/>
  <c r="F47" i="17"/>
  <c r="K47" i="17" s="1"/>
  <c r="I46" i="17"/>
  <c r="K46" i="17" s="1"/>
  <c r="F46" i="17"/>
  <c r="I45" i="17"/>
  <c r="F45" i="17"/>
  <c r="K45" i="17" s="1"/>
  <c r="I44" i="17"/>
  <c r="K44" i="17" s="1"/>
  <c r="F44" i="17"/>
  <c r="I43" i="17"/>
  <c r="F43" i="17"/>
  <c r="K43" i="17" s="1"/>
  <c r="I42" i="17"/>
  <c r="K42" i="17" s="1"/>
  <c r="F42" i="17"/>
  <c r="I41" i="17"/>
  <c r="F41" i="17"/>
  <c r="K41" i="17" s="1"/>
  <c r="I40" i="17"/>
  <c r="K40" i="17" s="1"/>
  <c r="F40" i="17"/>
  <c r="I39" i="17"/>
  <c r="F39" i="17"/>
  <c r="K39" i="17" s="1"/>
  <c r="I38" i="17"/>
  <c r="K38" i="17" s="1"/>
  <c r="F38" i="17"/>
  <c r="I37" i="17"/>
  <c r="F37" i="17"/>
  <c r="K37" i="17" s="1"/>
  <c r="I36" i="17"/>
  <c r="K36" i="17" s="1"/>
  <c r="F36" i="17"/>
  <c r="I35" i="17"/>
  <c r="F35" i="17"/>
  <c r="K35" i="17" s="1"/>
  <c r="I34" i="17"/>
  <c r="K34" i="17" s="1"/>
  <c r="F34" i="17"/>
  <c r="I33" i="17"/>
  <c r="F33" i="17"/>
  <c r="K33" i="17" s="1"/>
  <c r="I32" i="17"/>
  <c r="K32" i="17" s="1"/>
  <c r="F32" i="17"/>
  <c r="I31" i="17"/>
  <c r="F31" i="17"/>
  <c r="K31" i="17" s="1"/>
  <c r="I30" i="17"/>
  <c r="K30" i="17" s="1"/>
  <c r="F30" i="17"/>
  <c r="I29" i="17"/>
  <c r="F29" i="17"/>
  <c r="K29" i="17" s="1"/>
  <c r="I28" i="17"/>
  <c r="K28" i="17" s="1"/>
  <c r="F28" i="17"/>
  <c r="I27" i="17"/>
  <c r="F27" i="17"/>
  <c r="K27" i="17" s="1"/>
  <c r="I26" i="17"/>
  <c r="K26" i="17" s="1"/>
  <c r="F26" i="17"/>
  <c r="I25" i="17"/>
  <c r="F25" i="17"/>
  <c r="K25" i="17" s="1"/>
  <c r="I24" i="17"/>
  <c r="K24" i="17" s="1"/>
  <c r="F24" i="17"/>
  <c r="I23" i="17"/>
  <c r="F23" i="17"/>
  <c r="K23" i="17" s="1"/>
  <c r="I22" i="17"/>
  <c r="K22" i="17" s="1"/>
  <c r="F22" i="17"/>
  <c r="I21" i="17"/>
  <c r="F21" i="17"/>
  <c r="K21" i="17" s="1"/>
  <c r="I20" i="17"/>
  <c r="K20" i="17" s="1"/>
  <c r="F20" i="17"/>
  <c r="I19" i="17"/>
  <c r="F19" i="17"/>
  <c r="K19" i="17" s="1"/>
  <c r="I18" i="17"/>
  <c r="K18" i="17" s="1"/>
  <c r="F18" i="17"/>
  <c r="I17" i="17"/>
  <c r="F17" i="17"/>
  <c r="K17" i="17" s="1"/>
  <c r="I16" i="17"/>
  <c r="K16" i="17" s="1"/>
  <c r="F16" i="17"/>
  <c r="I15" i="17"/>
  <c r="F15" i="17"/>
  <c r="K15" i="17" s="1"/>
  <c r="I14" i="17"/>
  <c r="K14" i="17" s="1"/>
  <c r="F14" i="17"/>
  <c r="I13" i="17"/>
  <c r="F13" i="17"/>
  <c r="K13" i="17" s="1"/>
  <c r="I12" i="17"/>
  <c r="K12" i="17" s="1"/>
  <c r="F12" i="17"/>
  <c r="I11" i="17"/>
  <c r="K11" i="17" s="1"/>
  <c r="F11" i="17"/>
  <c r="I10" i="17"/>
  <c r="K10" i="17" s="1"/>
  <c r="F10" i="17"/>
  <c r="I9" i="17"/>
  <c r="K9" i="17" s="1"/>
  <c r="F9" i="17"/>
  <c r="I8" i="17"/>
  <c r="K8" i="17" s="1"/>
  <c r="F8" i="17"/>
  <c r="I7" i="17"/>
  <c r="K7" i="17" s="1"/>
  <c r="F7" i="17"/>
  <c r="I6" i="17"/>
  <c r="F6" i="17"/>
  <c r="K6" i="17" s="1"/>
  <c r="I5" i="17"/>
  <c r="K5" i="17" s="1"/>
  <c r="F5" i="17"/>
  <c r="I4" i="17"/>
  <c r="F4" i="17"/>
  <c r="K4" i="17" s="1"/>
  <c r="I159" i="16"/>
  <c r="F159" i="16"/>
  <c r="I158" i="16"/>
  <c r="F158" i="16"/>
  <c r="I157" i="16"/>
  <c r="F157" i="16"/>
  <c r="I156" i="16"/>
  <c r="F156" i="16"/>
  <c r="I155" i="16"/>
  <c r="F155" i="16"/>
  <c r="I154" i="16"/>
  <c r="F154" i="16"/>
  <c r="I153" i="16"/>
  <c r="F153" i="16"/>
  <c r="I152" i="16"/>
  <c r="F152" i="16"/>
  <c r="I151" i="16"/>
  <c r="F151" i="16"/>
  <c r="I150" i="16"/>
  <c r="F150" i="16"/>
  <c r="I149" i="16"/>
  <c r="F149" i="16"/>
  <c r="I148" i="16"/>
  <c r="F148" i="16"/>
  <c r="I147" i="16"/>
  <c r="F147" i="16"/>
  <c r="I146" i="16"/>
  <c r="F146" i="16"/>
  <c r="I145" i="16"/>
  <c r="F145" i="16"/>
  <c r="I144" i="16"/>
  <c r="F144" i="16"/>
  <c r="I143" i="16"/>
  <c r="F143" i="16"/>
  <c r="I142" i="16"/>
  <c r="F142" i="16"/>
  <c r="I141" i="16"/>
  <c r="F141" i="16"/>
  <c r="I140" i="16"/>
  <c r="F140" i="16"/>
  <c r="I139" i="16"/>
  <c r="F139" i="16"/>
  <c r="I138" i="16"/>
  <c r="F138" i="16"/>
  <c r="I137" i="16"/>
  <c r="F137" i="16"/>
  <c r="I136" i="16"/>
  <c r="F136" i="16"/>
  <c r="I135" i="16"/>
  <c r="F135" i="16"/>
  <c r="I134" i="16"/>
  <c r="F134" i="16"/>
  <c r="I133" i="16"/>
  <c r="F133" i="16"/>
  <c r="I132" i="16"/>
  <c r="F132" i="16"/>
  <c r="I131" i="16"/>
  <c r="F131" i="16"/>
  <c r="I130" i="16"/>
  <c r="F130" i="16"/>
  <c r="I129" i="16"/>
  <c r="F129" i="16"/>
  <c r="I128" i="16"/>
  <c r="F128" i="16"/>
  <c r="I127" i="16"/>
  <c r="F127" i="16"/>
  <c r="I126" i="16"/>
  <c r="F126" i="16"/>
  <c r="I125" i="16"/>
  <c r="F125" i="16"/>
  <c r="I124" i="16"/>
  <c r="F124" i="16"/>
  <c r="I123" i="16"/>
  <c r="F123" i="16"/>
  <c r="I122" i="16"/>
  <c r="F122" i="16"/>
  <c r="I121" i="16"/>
  <c r="F121" i="16"/>
  <c r="I120" i="16"/>
  <c r="F120" i="16"/>
  <c r="I119" i="16"/>
  <c r="F119" i="16"/>
  <c r="I118" i="16"/>
  <c r="F118" i="16"/>
  <c r="I117" i="16"/>
  <c r="F117" i="16"/>
  <c r="I116" i="16"/>
  <c r="F116" i="16"/>
  <c r="I115" i="16"/>
  <c r="F115" i="16"/>
  <c r="I114" i="16"/>
  <c r="F114" i="16"/>
  <c r="I113" i="16"/>
  <c r="F113" i="16"/>
  <c r="I112" i="16"/>
  <c r="F112" i="16"/>
  <c r="I111" i="16"/>
  <c r="F111" i="16"/>
  <c r="I110" i="16"/>
  <c r="F110" i="16"/>
  <c r="I109" i="16"/>
  <c r="F109" i="16"/>
  <c r="I108" i="16"/>
  <c r="F108" i="16"/>
  <c r="I107" i="16"/>
  <c r="F107" i="16"/>
  <c r="I106" i="16"/>
  <c r="F106" i="16"/>
  <c r="I105" i="16"/>
  <c r="F105" i="16"/>
  <c r="I104" i="16"/>
  <c r="F104" i="16"/>
  <c r="I103" i="16"/>
  <c r="F103" i="16"/>
  <c r="I102" i="16"/>
  <c r="F102" i="16"/>
  <c r="I101" i="16"/>
  <c r="F101" i="16"/>
  <c r="I100" i="16"/>
  <c r="F100" i="16"/>
  <c r="I99" i="16"/>
  <c r="F99" i="16"/>
  <c r="I98" i="16"/>
  <c r="F98" i="16"/>
  <c r="I97" i="16"/>
  <c r="F97" i="16"/>
  <c r="I96" i="16"/>
  <c r="F96" i="16"/>
  <c r="I95" i="16"/>
  <c r="F95" i="16"/>
  <c r="I94" i="16"/>
  <c r="F94" i="16"/>
  <c r="I93" i="16"/>
  <c r="F93" i="16"/>
  <c r="I92" i="16"/>
  <c r="F92" i="16"/>
  <c r="I91" i="16"/>
  <c r="F91" i="16"/>
  <c r="I90" i="16"/>
  <c r="F90" i="16"/>
  <c r="I89" i="16"/>
  <c r="F89" i="16"/>
  <c r="I88" i="16"/>
  <c r="F88" i="16"/>
  <c r="I87" i="16"/>
  <c r="F87" i="16"/>
  <c r="I86" i="16"/>
  <c r="F86" i="16"/>
  <c r="I85" i="16"/>
  <c r="F85" i="16"/>
  <c r="I84" i="16"/>
  <c r="F84" i="16"/>
  <c r="I83" i="16"/>
  <c r="F83" i="16"/>
  <c r="I82" i="16"/>
  <c r="F82" i="16"/>
  <c r="I81" i="16"/>
  <c r="F81" i="16"/>
  <c r="I80" i="16"/>
  <c r="F80" i="16"/>
  <c r="I79" i="16"/>
  <c r="F79" i="16"/>
  <c r="I78" i="16"/>
  <c r="F78" i="16"/>
  <c r="I77" i="16"/>
  <c r="F77" i="16"/>
  <c r="I76" i="16"/>
  <c r="F76" i="16"/>
  <c r="I75" i="16"/>
  <c r="F75" i="16"/>
  <c r="I74" i="16"/>
  <c r="F74" i="16"/>
  <c r="I73" i="16"/>
  <c r="F73" i="16"/>
  <c r="I72" i="16"/>
  <c r="F72" i="16"/>
  <c r="I71" i="16"/>
  <c r="F71" i="16"/>
  <c r="I70" i="16"/>
  <c r="F70" i="16"/>
  <c r="I69" i="16"/>
  <c r="F69" i="16"/>
  <c r="I68" i="16"/>
  <c r="F68" i="16"/>
  <c r="I67" i="16"/>
  <c r="F67" i="16"/>
  <c r="I66" i="16"/>
  <c r="F66" i="16"/>
  <c r="I65" i="16"/>
  <c r="F65" i="16"/>
  <c r="I64" i="16"/>
  <c r="F64" i="16"/>
  <c r="I63" i="16"/>
  <c r="F63" i="16"/>
  <c r="I62" i="16"/>
  <c r="F62" i="16"/>
  <c r="I61" i="16"/>
  <c r="F61" i="16"/>
  <c r="I60" i="16"/>
  <c r="F60" i="16"/>
  <c r="I59" i="16"/>
  <c r="F59" i="16"/>
  <c r="I58" i="16"/>
  <c r="F58" i="16"/>
  <c r="I57" i="16"/>
  <c r="F57" i="16"/>
  <c r="I56" i="16"/>
  <c r="F56" i="16"/>
  <c r="I55" i="16"/>
  <c r="F55" i="16"/>
  <c r="I54" i="16"/>
  <c r="F54" i="16"/>
  <c r="I53" i="16"/>
  <c r="F53" i="16"/>
  <c r="I52" i="16"/>
  <c r="F52" i="16"/>
  <c r="I51" i="16"/>
  <c r="F51" i="16"/>
  <c r="I50" i="16"/>
  <c r="F50" i="16"/>
  <c r="I49" i="16"/>
  <c r="F49" i="16"/>
  <c r="I48" i="16"/>
  <c r="F48" i="16"/>
  <c r="I47" i="16"/>
  <c r="F47" i="16"/>
  <c r="I46" i="16"/>
  <c r="F46" i="16"/>
  <c r="I45" i="16"/>
  <c r="F45" i="16"/>
  <c r="I44" i="16"/>
  <c r="F44" i="16"/>
  <c r="I43" i="16"/>
  <c r="F43" i="16"/>
  <c r="I42" i="16"/>
  <c r="F42" i="16"/>
  <c r="I41" i="16"/>
  <c r="F41" i="16"/>
  <c r="I40" i="16"/>
  <c r="F40" i="16"/>
  <c r="I39" i="16"/>
  <c r="F39" i="16"/>
  <c r="I38" i="16"/>
  <c r="F38" i="16"/>
  <c r="I37" i="16"/>
  <c r="F37" i="16"/>
  <c r="I36" i="16"/>
  <c r="F36" i="16"/>
  <c r="I35" i="16"/>
  <c r="F35" i="16"/>
  <c r="I34" i="16"/>
  <c r="F34" i="16"/>
  <c r="I33" i="16"/>
  <c r="F33" i="16"/>
  <c r="I32" i="16"/>
  <c r="F32" i="16"/>
  <c r="I31" i="16"/>
  <c r="F31" i="16"/>
  <c r="I30" i="16"/>
  <c r="F30" i="16"/>
  <c r="I29" i="16"/>
  <c r="F29" i="16"/>
  <c r="I28" i="16"/>
  <c r="F28" i="16"/>
  <c r="I27" i="16"/>
  <c r="F27" i="16"/>
  <c r="I26" i="16"/>
  <c r="F26" i="16"/>
  <c r="I25" i="16"/>
  <c r="F25" i="16"/>
  <c r="I24" i="16"/>
  <c r="F24" i="16"/>
  <c r="I23" i="16"/>
  <c r="F23" i="16"/>
  <c r="I22" i="16"/>
  <c r="F22" i="16"/>
  <c r="I21" i="16"/>
  <c r="F21" i="16"/>
  <c r="I20" i="16"/>
  <c r="F20" i="16"/>
  <c r="I19" i="16"/>
  <c r="F19" i="16"/>
  <c r="I18" i="16"/>
  <c r="F18" i="16"/>
  <c r="I17" i="16"/>
  <c r="F17" i="16"/>
  <c r="I16" i="16"/>
  <c r="F16" i="16"/>
  <c r="I15" i="16"/>
  <c r="F15" i="16"/>
  <c r="I14" i="16"/>
  <c r="F14" i="16"/>
  <c r="I13" i="16"/>
  <c r="F13" i="16"/>
  <c r="I12" i="16"/>
  <c r="F12" i="16"/>
  <c r="I11" i="16"/>
  <c r="F11" i="16"/>
  <c r="I10" i="16"/>
  <c r="F10" i="16"/>
  <c r="I9" i="16"/>
  <c r="F9" i="16"/>
  <c r="I8" i="16"/>
  <c r="F8" i="16"/>
  <c r="I7" i="16"/>
  <c r="F7" i="16"/>
  <c r="I6" i="16"/>
  <c r="F6" i="16"/>
  <c r="I5" i="16"/>
  <c r="F5" i="16"/>
  <c r="I4" i="16"/>
  <c r="K4" i="16" s="1"/>
  <c r="F4" i="16"/>
  <c r="I159" i="14" l="1"/>
  <c r="F159" i="14"/>
  <c r="K159" i="14" s="1"/>
  <c r="I158" i="14"/>
  <c r="K158" i="14" s="1"/>
  <c r="F158" i="14"/>
  <c r="I157" i="14"/>
  <c r="F157" i="14"/>
  <c r="K157" i="14" s="1"/>
  <c r="I156" i="14"/>
  <c r="K156" i="14" s="1"/>
  <c r="F156" i="14"/>
  <c r="I155" i="14"/>
  <c r="F155" i="14"/>
  <c r="K155" i="14" s="1"/>
  <c r="I154" i="14"/>
  <c r="K154" i="14" s="1"/>
  <c r="F154" i="14"/>
  <c r="I153" i="14"/>
  <c r="F153" i="14"/>
  <c r="K153" i="14" s="1"/>
  <c r="I152" i="14"/>
  <c r="K152" i="14" s="1"/>
  <c r="F152" i="14"/>
  <c r="I151" i="14"/>
  <c r="F151" i="14"/>
  <c r="K151" i="14" s="1"/>
  <c r="I150" i="14"/>
  <c r="K150" i="14" s="1"/>
  <c r="F150" i="14"/>
  <c r="I149" i="14"/>
  <c r="F149" i="14"/>
  <c r="K149" i="14" s="1"/>
  <c r="I148" i="14"/>
  <c r="K148" i="14" s="1"/>
  <c r="F148" i="14"/>
  <c r="I147" i="14"/>
  <c r="F147" i="14"/>
  <c r="K147" i="14" s="1"/>
  <c r="I146" i="14"/>
  <c r="K146" i="14" s="1"/>
  <c r="F146" i="14"/>
  <c r="I145" i="14"/>
  <c r="F145" i="14"/>
  <c r="K145" i="14" s="1"/>
  <c r="I144" i="14"/>
  <c r="K144" i="14" s="1"/>
  <c r="F144" i="14"/>
  <c r="I143" i="14"/>
  <c r="F143" i="14"/>
  <c r="K143" i="14" s="1"/>
  <c r="I142" i="14"/>
  <c r="K142" i="14" s="1"/>
  <c r="F142" i="14"/>
  <c r="I141" i="14"/>
  <c r="F141" i="14"/>
  <c r="K141" i="14" s="1"/>
  <c r="I140" i="14"/>
  <c r="K140" i="14" s="1"/>
  <c r="F140" i="14"/>
  <c r="I139" i="14"/>
  <c r="F139" i="14"/>
  <c r="K139" i="14" s="1"/>
  <c r="I138" i="14"/>
  <c r="K138" i="14" s="1"/>
  <c r="F138" i="14"/>
  <c r="I137" i="14"/>
  <c r="F137" i="14"/>
  <c r="K137" i="14" s="1"/>
  <c r="I136" i="14"/>
  <c r="K136" i="14" s="1"/>
  <c r="F136" i="14"/>
  <c r="I135" i="14"/>
  <c r="F135" i="14"/>
  <c r="K135" i="14" s="1"/>
  <c r="I134" i="14"/>
  <c r="K134" i="14" s="1"/>
  <c r="F134" i="14"/>
  <c r="I133" i="14"/>
  <c r="F133" i="14"/>
  <c r="K133" i="14" s="1"/>
  <c r="I132" i="14"/>
  <c r="K132" i="14" s="1"/>
  <c r="F132" i="14"/>
  <c r="I131" i="14"/>
  <c r="F131" i="14"/>
  <c r="K131" i="14" s="1"/>
  <c r="I130" i="14"/>
  <c r="K130" i="14" s="1"/>
  <c r="F130" i="14"/>
  <c r="I129" i="14"/>
  <c r="F129" i="14"/>
  <c r="K129" i="14" s="1"/>
  <c r="I128" i="14"/>
  <c r="K128" i="14" s="1"/>
  <c r="F128" i="14"/>
  <c r="I127" i="14"/>
  <c r="F127" i="14"/>
  <c r="K127" i="14" s="1"/>
  <c r="I126" i="14"/>
  <c r="K126" i="14" s="1"/>
  <c r="F126" i="14"/>
  <c r="I125" i="14"/>
  <c r="F125" i="14"/>
  <c r="K125" i="14" s="1"/>
  <c r="I124" i="14"/>
  <c r="K124" i="14" s="1"/>
  <c r="F124" i="14"/>
  <c r="I123" i="14"/>
  <c r="F123" i="14"/>
  <c r="K123" i="14" s="1"/>
  <c r="I122" i="14"/>
  <c r="K122" i="14" s="1"/>
  <c r="F122" i="14"/>
  <c r="I121" i="14"/>
  <c r="F121" i="14"/>
  <c r="K121" i="14" s="1"/>
  <c r="I120" i="14"/>
  <c r="K120" i="14" s="1"/>
  <c r="F120" i="14"/>
  <c r="I119" i="14"/>
  <c r="F119" i="14"/>
  <c r="K119" i="14" s="1"/>
  <c r="I118" i="14"/>
  <c r="K118" i="14" s="1"/>
  <c r="F118" i="14"/>
  <c r="I117" i="14"/>
  <c r="F117" i="14"/>
  <c r="K117" i="14" s="1"/>
  <c r="I116" i="14"/>
  <c r="K116" i="14" s="1"/>
  <c r="F116" i="14"/>
  <c r="I115" i="14"/>
  <c r="F115" i="14"/>
  <c r="K115" i="14" s="1"/>
  <c r="I114" i="14"/>
  <c r="K114" i="14" s="1"/>
  <c r="F114" i="14"/>
  <c r="I113" i="14"/>
  <c r="F113" i="14"/>
  <c r="K113" i="14" s="1"/>
  <c r="I112" i="14"/>
  <c r="K112" i="14" s="1"/>
  <c r="F112" i="14"/>
  <c r="I111" i="14"/>
  <c r="F111" i="14"/>
  <c r="K111" i="14" s="1"/>
  <c r="I110" i="14"/>
  <c r="K110" i="14" s="1"/>
  <c r="F110" i="14"/>
  <c r="I109" i="14"/>
  <c r="F109" i="14"/>
  <c r="K109" i="14" s="1"/>
  <c r="I108" i="14"/>
  <c r="K108" i="14" s="1"/>
  <c r="F108" i="14"/>
  <c r="I107" i="14"/>
  <c r="F107" i="14"/>
  <c r="K107" i="14" s="1"/>
  <c r="I106" i="14"/>
  <c r="K106" i="14" s="1"/>
  <c r="F106" i="14"/>
  <c r="I105" i="14"/>
  <c r="F105" i="14"/>
  <c r="K105" i="14" s="1"/>
  <c r="I104" i="14"/>
  <c r="K104" i="14" s="1"/>
  <c r="F104" i="14"/>
  <c r="I103" i="14"/>
  <c r="F103" i="14"/>
  <c r="K103" i="14" s="1"/>
  <c r="I102" i="14"/>
  <c r="K102" i="14" s="1"/>
  <c r="F102" i="14"/>
  <c r="I101" i="14"/>
  <c r="F101" i="14"/>
  <c r="K101" i="14" s="1"/>
  <c r="I100" i="14"/>
  <c r="K100" i="14" s="1"/>
  <c r="F100" i="14"/>
  <c r="I99" i="14"/>
  <c r="F99" i="14"/>
  <c r="K99" i="14" s="1"/>
  <c r="I98" i="14"/>
  <c r="K98" i="14" s="1"/>
  <c r="F98" i="14"/>
  <c r="I97" i="14"/>
  <c r="F97" i="14"/>
  <c r="K97" i="14" s="1"/>
  <c r="I96" i="14"/>
  <c r="K96" i="14" s="1"/>
  <c r="F96" i="14"/>
  <c r="I95" i="14"/>
  <c r="F95" i="14"/>
  <c r="K95" i="14" s="1"/>
  <c r="I94" i="14"/>
  <c r="K94" i="14" s="1"/>
  <c r="F94" i="14"/>
  <c r="I93" i="14"/>
  <c r="F93" i="14"/>
  <c r="K93" i="14" s="1"/>
  <c r="I92" i="14"/>
  <c r="K92" i="14" s="1"/>
  <c r="F92" i="14"/>
  <c r="I91" i="14"/>
  <c r="F91" i="14"/>
  <c r="K91" i="14" s="1"/>
  <c r="I90" i="14"/>
  <c r="K90" i="14" s="1"/>
  <c r="F90" i="14"/>
  <c r="I89" i="14"/>
  <c r="F89" i="14"/>
  <c r="K89" i="14" s="1"/>
  <c r="I88" i="14"/>
  <c r="K88" i="14" s="1"/>
  <c r="F88" i="14"/>
  <c r="I87" i="14"/>
  <c r="F87" i="14"/>
  <c r="K87" i="14" s="1"/>
  <c r="I86" i="14"/>
  <c r="K86" i="14" s="1"/>
  <c r="F86" i="14"/>
  <c r="I85" i="14"/>
  <c r="F85" i="14"/>
  <c r="K85" i="14" s="1"/>
  <c r="I84" i="14"/>
  <c r="K84" i="14" s="1"/>
  <c r="F84" i="14"/>
  <c r="I83" i="14"/>
  <c r="F83" i="14"/>
  <c r="K83" i="14" s="1"/>
  <c r="I82" i="14"/>
  <c r="K82" i="14" s="1"/>
  <c r="F82" i="14"/>
  <c r="I81" i="14"/>
  <c r="F81" i="14"/>
  <c r="K81" i="14" s="1"/>
  <c r="I80" i="14"/>
  <c r="K80" i="14" s="1"/>
  <c r="F80" i="14"/>
  <c r="I79" i="14"/>
  <c r="F79" i="14"/>
  <c r="K79" i="14" s="1"/>
  <c r="I78" i="14"/>
  <c r="K78" i="14" s="1"/>
  <c r="F78" i="14"/>
  <c r="I77" i="14"/>
  <c r="F77" i="14"/>
  <c r="K77" i="14" s="1"/>
  <c r="I76" i="14"/>
  <c r="K76" i="14" s="1"/>
  <c r="F76" i="14"/>
  <c r="I75" i="14"/>
  <c r="F75" i="14"/>
  <c r="K75" i="14" s="1"/>
  <c r="I74" i="14"/>
  <c r="K74" i="14" s="1"/>
  <c r="F74" i="14"/>
  <c r="I73" i="14"/>
  <c r="F73" i="14"/>
  <c r="K73" i="14" s="1"/>
  <c r="I72" i="14"/>
  <c r="K72" i="14" s="1"/>
  <c r="F72" i="14"/>
  <c r="I71" i="14"/>
  <c r="F71" i="14"/>
  <c r="K71" i="14" s="1"/>
  <c r="I70" i="14"/>
  <c r="K70" i="14" s="1"/>
  <c r="F70" i="14"/>
  <c r="I69" i="14"/>
  <c r="F69" i="14"/>
  <c r="K69" i="14" s="1"/>
  <c r="I68" i="14"/>
  <c r="K68" i="14" s="1"/>
  <c r="F68" i="14"/>
  <c r="I67" i="14"/>
  <c r="F67" i="14"/>
  <c r="K67" i="14" s="1"/>
  <c r="I66" i="14"/>
  <c r="K66" i="14" s="1"/>
  <c r="F66" i="14"/>
  <c r="I65" i="14"/>
  <c r="F65" i="14"/>
  <c r="K65" i="14" s="1"/>
  <c r="I64" i="14"/>
  <c r="K64" i="14" s="1"/>
  <c r="F64" i="14"/>
  <c r="I63" i="14"/>
  <c r="F63" i="14"/>
  <c r="K63" i="14" s="1"/>
  <c r="I62" i="14"/>
  <c r="K62" i="14" s="1"/>
  <c r="F62" i="14"/>
  <c r="I61" i="14"/>
  <c r="F61" i="14"/>
  <c r="K61" i="14" s="1"/>
  <c r="I60" i="14"/>
  <c r="K60" i="14" s="1"/>
  <c r="F60" i="14"/>
  <c r="I59" i="14"/>
  <c r="F59" i="14"/>
  <c r="K59" i="14" s="1"/>
  <c r="I58" i="14"/>
  <c r="K58" i="14" s="1"/>
  <c r="F58" i="14"/>
  <c r="I57" i="14"/>
  <c r="F57" i="14"/>
  <c r="K57" i="14" s="1"/>
  <c r="I56" i="14"/>
  <c r="K56" i="14" s="1"/>
  <c r="F56" i="14"/>
  <c r="I55" i="14"/>
  <c r="F55" i="14"/>
  <c r="K55" i="14" s="1"/>
  <c r="I54" i="14"/>
  <c r="K54" i="14" s="1"/>
  <c r="F54" i="14"/>
  <c r="I53" i="14"/>
  <c r="F53" i="14"/>
  <c r="K53" i="14" s="1"/>
  <c r="I52" i="14"/>
  <c r="K52" i="14" s="1"/>
  <c r="F52" i="14"/>
  <c r="I51" i="14"/>
  <c r="F51" i="14"/>
  <c r="K51" i="14" s="1"/>
  <c r="I50" i="14"/>
  <c r="K50" i="14" s="1"/>
  <c r="F50" i="14"/>
  <c r="I49" i="14"/>
  <c r="F49" i="14"/>
  <c r="K49" i="14" s="1"/>
  <c r="I48" i="14"/>
  <c r="K48" i="14" s="1"/>
  <c r="F48" i="14"/>
  <c r="I47" i="14"/>
  <c r="F47" i="14"/>
  <c r="K47" i="14" s="1"/>
  <c r="I46" i="14"/>
  <c r="K46" i="14" s="1"/>
  <c r="F46" i="14"/>
  <c r="I45" i="14"/>
  <c r="F45" i="14"/>
  <c r="K45" i="14" s="1"/>
  <c r="I44" i="14"/>
  <c r="K44" i="14" s="1"/>
  <c r="F44" i="14"/>
  <c r="I43" i="14"/>
  <c r="F43" i="14"/>
  <c r="K43" i="14" s="1"/>
  <c r="I42" i="14"/>
  <c r="K42" i="14" s="1"/>
  <c r="F42" i="14"/>
  <c r="I41" i="14"/>
  <c r="F41" i="14"/>
  <c r="K41" i="14" s="1"/>
  <c r="I40" i="14"/>
  <c r="K40" i="14" s="1"/>
  <c r="F40" i="14"/>
  <c r="I39" i="14"/>
  <c r="F39" i="14"/>
  <c r="K39" i="14" s="1"/>
  <c r="I38" i="14"/>
  <c r="K38" i="14" s="1"/>
  <c r="F38" i="14"/>
  <c r="I37" i="14"/>
  <c r="F37" i="14"/>
  <c r="K37" i="14" s="1"/>
  <c r="I36" i="14"/>
  <c r="K36" i="14" s="1"/>
  <c r="F36" i="14"/>
  <c r="I35" i="14"/>
  <c r="F35" i="14"/>
  <c r="K35" i="14" s="1"/>
  <c r="I34" i="14"/>
  <c r="K34" i="14" s="1"/>
  <c r="F34" i="14"/>
  <c r="I33" i="14"/>
  <c r="F33" i="14"/>
  <c r="K33" i="14" s="1"/>
  <c r="I32" i="14"/>
  <c r="K32" i="14" s="1"/>
  <c r="F32" i="14"/>
  <c r="I31" i="14"/>
  <c r="F31" i="14"/>
  <c r="K31" i="14" s="1"/>
  <c r="I30" i="14"/>
  <c r="K30" i="14" s="1"/>
  <c r="F30" i="14"/>
  <c r="I29" i="14"/>
  <c r="F29" i="14"/>
  <c r="K29" i="14" s="1"/>
  <c r="I28" i="14"/>
  <c r="K28" i="14" s="1"/>
  <c r="F28" i="14"/>
  <c r="I27" i="14"/>
  <c r="F27" i="14"/>
  <c r="K27" i="14" s="1"/>
  <c r="I26" i="14"/>
  <c r="K26" i="14" s="1"/>
  <c r="F26" i="14"/>
  <c r="I25" i="14"/>
  <c r="F25" i="14"/>
  <c r="K25" i="14" s="1"/>
  <c r="I24" i="14"/>
  <c r="K24" i="14" s="1"/>
  <c r="F24" i="14"/>
  <c r="I23" i="14"/>
  <c r="F23" i="14"/>
  <c r="K23" i="14" s="1"/>
  <c r="I22" i="14"/>
  <c r="K22" i="14" s="1"/>
  <c r="F22" i="14"/>
  <c r="I21" i="14"/>
  <c r="F21" i="14"/>
  <c r="K21" i="14" s="1"/>
  <c r="I20" i="14"/>
  <c r="K20" i="14" s="1"/>
  <c r="F20" i="14"/>
  <c r="I19" i="14"/>
  <c r="F19" i="14"/>
  <c r="K19" i="14" s="1"/>
  <c r="I18" i="14"/>
  <c r="K18" i="14" s="1"/>
  <c r="F18" i="14"/>
  <c r="I17" i="14"/>
  <c r="F17" i="14"/>
  <c r="K17" i="14" s="1"/>
  <c r="I16" i="14"/>
  <c r="K16" i="14" s="1"/>
  <c r="F16" i="14"/>
  <c r="I15" i="14"/>
  <c r="F15" i="14"/>
  <c r="K15" i="14" s="1"/>
  <c r="I14" i="14"/>
  <c r="K14" i="14" s="1"/>
  <c r="F14" i="14"/>
  <c r="I13" i="14"/>
  <c r="F13" i="14"/>
  <c r="K13" i="14" s="1"/>
  <c r="I12" i="14"/>
  <c r="K12" i="14" s="1"/>
  <c r="F12" i="14"/>
  <c r="I11" i="14"/>
  <c r="F11" i="14"/>
  <c r="K11" i="14" s="1"/>
  <c r="I10" i="14"/>
  <c r="K10" i="14" s="1"/>
  <c r="F10" i="14"/>
  <c r="I9" i="14"/>
  <c r="F9" i="14"/>
  <c r="K9" i="14" s="1"/>
  <c r="I8" i="14"/>
  <c r="K8" i="14" s="1"/>
  <c r="F8" i="14"/>
  <c r="I7" i="14"/>
  <c r="F7" i="14"/>
  <c r="K7" i="14" s="1"/>
  <c r="I6" i="14"/>
  <c r="K6" i="14" s="1"/>
  <c r="F6" i="14"/>
  <c r="I5" i="14"/>
  <c r="F5" i="14"/>
  <c r="K5" i="14" s="1"/>
  <c r="I4" i="14"/>
  <c r="K4" i="14" s="1"/>
  <c r="F4" i="14"/>
  <c r="K6" i="12"/>
  <c r="K7" i="12"/>
  <c r="K8" i="12"/>
  <c r="K9" i="12"/>
  <c r="K11" i="12"/>
  <c r="K12" i="12"/>
  <c r="K13" i="12"/>
  <c r="K14" i="12"/>
  <c r="K15" i="12"/>
  <c r="K16" i="12"/>
  <c r="K17" i="12"/>
  <c r="K18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I5" i="12"/>
  <c r="K5" i="12" s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4" i="12"/>
  <c r="F5" i="12"/>
  <c r="F6" i="12"/>
  <c r="F7" i="12"/>
  <c r="F8" i="12"/>
  <c r="F9" i="12"/>
  <c r="F10" i="12"/>
  <c r="K10" i="12" s="1"/>
  <c r="F11" i="12"/>
  <c r="F12" i="12"/>
  <c r="F13" i="12"/>
  <c r="F14" i="12"/>
  <c r="F15" i="12"/>
  <c r="F16" i="12"/>
  <c r="F17" i="12"/>
  <c r="F18" i="12"/>
  <c r="F19" i="12"/>
  <c r="K19" i="12" s="1"/>
  <c r="F20" i="12"/>
  <c r="K20" i="12" s="1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4" i="12"/>
  <c r="K4" i="12" s="1"/>
  <c r="X159" i="11" l="1"/>
  <c r="W159" i="11"/>
  <c r="V159" i="11"/>
  <c r="U159" i="11"/>
  <c r="S159" i="11"/>
  <c r="Q159" i="11"/>
  <c r="R159" i="11" s="1"/>
  <c r="O159" i="11"/>
  <c r="N159" i="11"/>
  <c r="M159" i="11"/>
  <c r="K159" i="11"/>
  <c r="I159" i="11"/>
  <c r="J159" i="11" s="1"/>
  <c r="X158" i="11"/>
  <c r="W158" i="11"/>
  <c r="V158" i="11"/>
  <c r="U158" i="11"/>
  <c r="S158" i="11"/>
  <c r="Q158" i="11"/>
  <c r="R158" i="11" s="1"/>
  <c r="O158" i="11"/>
  <c r="M158" i="11"/>
  <c r="N158" i="11" s="1"/>
  <c r="K158" i="11"/>
  <c r="J158" i="11"/>
  <c r="I158" i="11"/>
  <c r="X157" i="11"/>
  <c r="W157" i="11"/>
  <c r="V157" i="11"/>
  <c r="U157" i="11"/>
  <c r="S157" i="11"/>
  <c r="Q157" i="11"/>
  <c r="R157" i="11" s="1"/>
  <c r="O157" i="11"/>
  <c r="M157" i="11"/>
  <c r="N157" i="11" s="1"/>
  <c r="K157" i="11"/>
  <c r="I157" i="11"/>
  <c r="J157" i="11" s="1"/>
  <c r="X156" i="11"/>
  <c r="W156" i="11"/>
  <c r="V156" i="11"/>
  <c r="U156" i="11"/>
  <c r="S156" i="11"/>
  <c r="R156" i="11"/>
  <c r="Q156" i="11"/>
  <c r="O156" i="11"/>
  <c r="M156" i="11"/>
  <c r="N156" i="11" s="1"/>
  <c r="K156" i="11"/>
  <c r="I156" i="11"/>
  <c r="J156" i="11" s="1"/>
  <c r="X155" i="11"/>
  <c r="W155" i="11"/>
  <c r="V155" i="11"/>
  <c r="U155" i="11"/>
  <c r="S155" i="11"/>
  <c r="Q155" i="11"/>
  <c r="R155" i="11" s="1"/>
  <c r="O155" i="11"/>
  <c r="N155" i="11"/>
  <c r="M155" i="11"/>
  <c r="K155" i="11"/>
  <c r="I155" i="11"/>
  <c r="J155" i="11" s="1"/>
  <c r="X154" i="11"/>
  <c r="W154" i="11"/>
  <c r="V154" i="11"/>
  <c r="U154" i="11"/>
  <c r="S154" i="11"/>
  <c r="Q154" i="11"/>
  <c r="R154" i="11" s="1"/>
  <c r="O154" i="11"/>
  <c r="M154" i="11"/>
  <c r="N154" i="11" s="1"/>
  <c r="K154" i="11"/>
  <c r="J154" i="11"/>
  <c r="I154" i="11"/>
  <c r="X153" i="11"/>
  <c r="W153" i="11"/>
  <c r="V153" i="11"/>
  <c r="U153" i="11"/>
  <c r="S153" i="11"/>
  <c r="Q153" i="11"/>
  <c r="R153" i="11" s="1"/>
  <c r="O153" i="11"/>
  <c r="M153" i="11"/>
  <c r="N153" i="11" s="1"/>
  <c r="K153" i="11"/>
  <c r="I153" i="11"/>
  <c r="J153" i="11" s="1"/>
  <c r="X152" i="11"/>
  <c r="W152" i="11"/>
  <c r="V152" i="11"/>
  <c r="U152" i="11"/>
  <c r="S152" i="11"/>
  <c r="R152" i="11"/>
  <c r="Q152" i="11"/>
  <c r="O152" i="11"/>
  <c r="M152" i="11"/>
  <c r="N152" i="11" s="1"/>
  <c r="K152" i="11"/>
  <c r="I152" i="11"/>
  <c r="J152" i="11" s="1"/>
  <c r="X151" i="11"/>
  <c r="W151" i="11"/>
  <c r="V151" i="11"/>
  <c r="U151" i="11"/>
  <c r="S151" i="11"/>
  <c r="Q151" i="11"/>
  <c r="R151" i="11" s="1"/>
  <c r="O151" i="11"/>
  <c r="N151" i="11"/>
  <c r="M151" i="11"/>
  <c r="K151" i="11"/>
  <c r="I151" i="11"/>
  <c r="J151" i="11" s="1"/>
  <c r="X150" i="11"/>
  <c r="W150" i="11"/>
  <c r="V150" i="11"/>
  <c r="U150" i="11"/>
  <c r="S150" i="11"/>
  <c r="Q150" i="11"/>
  <c r="R150" i="11" s="1"/>
  <c r="O150" i="11"/>
  <c r="M150" i="11"/>
  <c r="N150" i="11" s="1"/>
  <c r="K150" i="11"/>
  <c r="J150" i="11"/>
  <c r="I150" i="11"/>
  <c r="X149" i="11"/>
  <c r="W149" i="11"/>
  <c r="V149" i="11"/>
  <c r="U149" i="11"/>
  <c r="S149" i="11"/>
  <c r="Q149" i="11"/>
  <c r="R149" i="11" s="1"/>
  <c r="O149" i="11"/>
  <c r="M149" i="11"/>
  <c r="N149" i="11" s="1"/>
  <c r="K149" i="11"/>
  <c r="I149" i="11"/>
  <c r="J149" i="11" s="1"/>
  <c r="X148" i="11"/>
  <c r="W148" i="11"/>
  <c r="V148" i="11"/>
  <c r="U148" i="11"/>
  <c r="S148" i="11"/>
  <c r="R148" i="11"/>
  <c r="Q148" i="11"/>
  <c r="O148" i="11"/>
  <c r="M148" i="11"/>
  <c r="N148" i="11" s="1"/>
  <c r="K148" i="11"/>
  <c r="I148" i="11"/>
  <c r="J148" i="11" s="1"/>
  <c r="X147" i="11"/>
  <c r="W147" i="11"/>
  <c r="V147" i="11"/>
  <c r="U147" i="11"/>
  <c r="S147" i="11"/>
  <c r="Q147" i="11"/>
  <c r="R147" i="11" s="1"/>
  <c r="O147" i="11"/>
  <c r="N147" i="11"/>
  <c r="M147" i="11"/>
  <c r="K147" i="11"/>
  <c r="I147" i="11"/>
  <c r="J147" i="11" s="1"/>
  <c r="X146" i="11"/>
  <c r="W146" i="11"/>
  <c r="V146" i="11"/>
  <c r="U146" i="11"/>
  <c r="S146" i="11"/>
  <c r="Q146" i="11"/>
  <c r="R146" i="11" s="1"/>
  <c r="O146" i="11"/>
  <c r="M146" i="11"/>
  <c r="N146" i="11" s="1"/>
  <c r="K146" i="11"/>
  <c r="J146" i="11"/>
  <c r="I146" i="11"/>
  <c r="X145" i="11"/>
  <c r="W145" i="11"/>
  <c r="V145" i="11"/>
  <c r="U145" i="11"/>
  <c r="S145" i="11"/>
  <c r="Q145" i="11"/>
  <c r="R145" i="11" s="1"/>
  <c r="O145" i="11"/>
  <c r="M145" i="11"/>
  <c r="N145" i="11" s="1"/>
  <c r="K145" i="11"/>
  <c r="I145" i="11"/>
  <c r="J145" i="11" s="1"/>
  <c r="X144" i="11"/>
  <c r="W144" i="11"/>
  <c r="V144" i="11"/>
  <c r="U144" i="11"/>
  <c r="S144" i="11"/>
  <c r="R144" i="11"/>
  <c r="Q144" i="11"/>
  <c r="O144" i="11"/>
  <c r="M144" i="11"/>
  <c r="N144" i="11" s="1"/>
  <c r="K144" i="11"/>
  <c r="I144" i="11"/>
  <c r="J144" i="11" s="1"/>
  <c r="X143" i="11"/>
  <c r="W143" i="11"/>
  <c r="V143" i="11"/>
  <c r="U143" i="11"/>
  <c r="S143" i="11"/>
  <c r="Q143" i="11"/>
  <c r="R143" i="11" s="1"/>
  <c r="O143" i="11"/>
  <c r="N143" i="11"/>
  <c r="M143" i="11"/>
  <c r="K143" i="11"/>
  <c r="I143" i="11"/>
  <c r="J143" i="11" s="1"/>
  <c r="X142" i="11"/>
  <c r="W142" i="11"/>
  <c r="V142" i="11"/>
  <c r="U142" i="11"/>
  <c r="S142" i="11"/>
  <c r="Q142" i="11"/>
  <c r="R142" i="11" s="1"/>
  <c r="O142" i="11"/>
  <c r="M142" i="11"/>
  <c r="N142" i="11" s="1"/>
  <c r="K142" i="11"/>
  <c r="J142" i="11"/>
  <c r="I142" i="11"/>
  <c r="X141" i="11"/>
  <c r="W141" i="11"/>
  <c r="V141" i="11"/>
  <c r="U141" i="11"/>
  <c r="S141" i="11"/>
  <c r="Q141" i="11"/>
  <c r="R141" i="11" s="1"/>
  <c r="O141" i="11"/>
  <c r="M141" i="11"/>
  <c r="N141" i="11" s="1"/>
  <c r="K141" i="11"/>
  <c r="I141" i="11"/>
  <c r="J141" i="11" s="1"/>
  <c r="X140" i="11"/>
  <c r="W140" i="11"/>
  <c r="V140" i="11"/>
  <c r="U140" i="11"/>
  <c r="S140" i="11"/>
  <c r="R140" i="11"/>
  <c r="Q140" i="11"/>
  <c r="O140" i="11"/>
  <c r="M140" i="11"/>
  <c r="N140" i="11" s="1"/>
  <c r="K140" i="11"/>
  <c r="I140" i="11"/>
  <c r="J140" i="11" s="1"/>
  <c r="X139" i="11"/>
  <c r="W139" i="11"/>
  <c r="V139" i="11"/>
  <c r="U139" i="11"/>
  <c r="S139" i="11"/>
  <c r="Q139" i="11"/>
  <c r="R139" i="11" s="1"/>
  <c r="O139" i="11"/>
  <c r="N139" i="11"/>
  <c r="M139" i="11"/>
  <c r="K139" i="11"/>
  <c r="I139" i="11"/>
  <c r="J139" i="11" s="1"/>
  <c r="X138" i="11"/>
  <c r="W138" i="11"/>
  <c r="V138" i="11"/>
  <c r="U138" i="11"/>
  <c r="S138" i="11"/>
  <c r="Q138" i="11"/>
  <c r="R138" i="11" s="1"/>
  <c r="O138" i="11"/>
  <c r="M138" i="11"/>
  <c r="N138" i="11" s="1"/>
  <c r="K138" i="11"/>
  <c r="J138" i="11"/>
  <c r="I138" i="11"/>
  <c r="X137" i="11"/>
  <c r="W137" i="11"/>
  <c r="V137" i="11"/>
  <c r="U137" i="11"/>
  <c r="S137" i="11"/>
  <c r="Q137" i="11"/>
  <c r="R137" i="11" s="1"/>
  <c r="O137" i="11"/>
  <c r="M137" i="11"/>
  <c r="N137" i="11" s="1"/>
  <c r="K137" i="11"/>
  <c r="I137" i="11"/>
  <c r="J137" i="11" s="1"/>
  <c r="X136" i="11"/>
  <c r="W136" i="11"/>
  <c r="V136" i="11"/>
  <c r="U136" i="11"/>
  <c r="S136" i="11"/>
  <c r="R136" i="11"/>
  <c r="Q136" i="11"/>
  <c r="O136" i="11"/>
  <c r="M136" i="11"/>
  <c r="N136" i="11" s="1"/>
  <c r="K136" i="11"/>
  <c r="I136" i="11"/>
  <c r="J136" i="11" s="1"/>
  <c r="X135" i="11"/>
  <c r="W135" i="11"/>
  <c r="V135" i="11"/>
  <c r="U135" i="11"/>
  <c r="S135" i="11"/>
  <c r="Q135" i="11"/>
  <c r="R135" i="11" s="1"/>
  <c r="O135" i="11"/>
  <c r="N135" i="11"/>
  <c r="M135" i="11"/>
  <c r="K135" i="11"/>
  <c r="I135" i="11"/>
  <c r="J135" i="11" s="1"/>
  <c r="X134" i="11"/>
  <c r="W134" i="11"/>
  <c r="V134" i="11"/>
  <c r="U134" i="11"/>
  <c r="S134" i="11"/>
  <c r="Q134" i="11"/>
  <c r="R134" i="11" s="1"/>
  <c r="O134" i="11"/>
  <c r="M134" i="11"/>
  <c r="N134" i="11" s="1"/>
  <c r="K134" i="11"/>
  <c r="J134" i="11"/>
  <c r="I134" i="11"/>
  <c r="X133" i="11"/>
  <c r="W133" i="11"/>
  <c r="V133" i="11"/>
  <c r="U133" i="11"/>
  <c r="S133" i="11"/>
  <c r="Q133" i="11"/>
  <c r="R133" i="11" s="1"/>
  <c r="O133" i="11"/>
  <c r="M133" i="11"/>
  <c r="N133" i="11" s="1"/>
  <c r="K133" i="11"/>
  <c r="I133" i="11"/>
  <c r="J133" i="11" s="1"/>
  <c r="X132" i="11"/>
  <c r="W132" i="11"/>
  <c r="V132" i="11"/>
  <c r="U132" i="11"/>
  <c r="S132" i="11"/>
  <c r="R132" i="11"/>
  <c r="Q132" i="11"/>
  <c r="O132" i="11"/>
  <c r="M132" i="11"/>
  <c r="N132" i="11" s="1"/>
  <c r="K132" i="11"/>
  <c r="I132" i="11"/>
  <c r="J132" i="11" s="1"/>
  <c r="X131" i="11"/>
  <c r="W131" i="11"/>
  <c r="V131" i="11"/>
  <c r="U131" i="11"/>
  <c r="S131" i="11"/>
  <c r="Q131" i="11"/>
  <c r="R131" i="11" s="1"/>
  <c r="O131" i="11"/>
  <c r="N131" i="11"/>
  <c r="M131" i="11"/>
  <c r="K131" i="11"/>
  <c r="I131" i="11"/>
  <c r="J131" i="11" s="1"/>
  <c r="X130" i="11"/>
  <c r="W130" i="11"/>
  <c r="V130" i="11"/>
  <c r="U130" i="11"/>
  <c r="S130" i="11"/>
  <c r="Q130" i="11"/>
  <c r="R130" i="11" s="1"/>
  <c r="O130" i="11"/>
  <c r="M130" i="11"/>
  <c r="N130" i="11" s="1"/>
  <c r="K130" i="11"/>
  <c r="J130" i="11"/>
  <c r="I130" i="11"/>
  <c r="X129" i="11"/>
  <c r="W129" i="11"/>
  <c r="V129" i="11"/>
  <c r="U129" i="11"/>
  <c r="S129" i="11"/>
  <c r="Q129" i="11"/>
  <c r="R129" i="11" s="1"/>
  <c r="O129" i="11"/>
  <c r="M129" i="11"/>
  <c r="N129" i="11" s="1"/>
  <c r="K129" i="11"/>
  <c r="I129" i="11"/>
  <c r="J129" i="11" s="1"/>
  <c r="X128" i="11"/>
  <c r="W128" i="11"/>
  <c r="V128" i="11"/>
  <c r="U128" i="11"/>
  <c r="S128" i="11"/>
  <c r="R128" i="11"/>
  <c r="Q128" i="11"/>
  <c r="O128" i="11"/>
  <c r="M128" i="11"/>
  <c r="N128" i="11" s="1"/>
  <c r="K128" i="11"/>
  <c r="I128" i="11"/>
  <c r="J128" i="11" s="1"/>
  <c r="X127" i="11"/>
  <c r="W127" i="11"/>
  <c r="V127" i="11"/>
  <c r="U127" i="11"/>
  <c r="S127" i="11"/>
  <c r="Q127" i="11"/>
  <c r="R127" i="11" s="1"/>
  <c r="O127" i="11"/>
  <c r="N127" i="11"/>
  <c r="M127" i="11"/>
  <c r="K127" i="11"/>
  <c r="I127" i="11"/>
  <c r="J127" i="11" s="1"/>
  <c r="X126" i="11"/>
  <c r="W126" i="11"/>
  <c r="V126" i="11"/>
  <c r="U126" i="11"/>
  <c r="S126" i="11"/>
  <c r="Q126" i="11"/>
  <c r="R126" i="11" s="1"/>
  <c r="O126" i="11"/>
  <c r="M126" i="11"/>
  <c r="N126" i="11" s="1"/>
  <c r="K126" i="11"/>
  <c r="J126" i="11"/>
  <c r="I126" i="11"/>
  <c r="X125" i="11"/>
  <c r="W125" i="11"/>
  <c r="V125" i="11"/>
  <c r="U125" i="11"/>
  <c r="S125" i="11"/>
  <c r="Q125" i="11"/>
  <c r="R125" i="11" s="1"/>
  <c r="O125" i="11"/>
  <c r="M125" i="11"/>
  <c r="N125" i="11" s="1"/>
  <c r="K125" i="11"/>
  <c r="I125" i="11"/>
  <c r="J125" i="11" s="1"/>
  <c r="X124" i="11"/>
  <c r="W124" i="11"/>
  <c r="V124" i="11"/>
  <c r="U124" i="11"/>
  <c r="S124" i="11"/>
  <c r="R124" i="11"/>
  <c r="Q124" i="11"/>
  <c r="O124" i="11"/>
  <c r="M124" i="11"/>
  <c r="N124" i="11" s="1"/>
  <c r="K124" i="11"/>
  <c r="I124" i="11"/>
  <c r="J124" i="11" s="1"/>
  <c r="X123" i="11"/>
  <c r="W123" i="11"/>
  <c r="V123" i="11"/>
  <c r="U123" i="11"/>
  <c r="S123" i="11"/>
  <c r="Q123" i="11"/>
  <c r="R123" i="11" s="1"/>
  <c r="O123" i="11"/>
  <c r="N123" i="11"/>
  <c r="M123" i="11"/>
  <c r="K123" i="11"/>
  <c r="I123" i="11"/>
  <c r="J123" i="11" s="1"/>
  <c r="X122" i="11"/>
  <c r="W122" i="11"/>
  <c r="V122" i="11"/>
  <c r="U122" i="11"/>
  <c r="S122" i="11"/>
  <c r="Q122" i="11"/>
  <c r="R122" i="11" s="1"/>
  <c r="O122" i="11"/>
  <c r="M122" i="11"/>
  <c r="N122" i="11" s="1"/>
  <c r="K122" i="11"/>
  <c r="J122" i="11"/>
  <c r="I122" i="11"/>
  <c r="X121" i="11"/>
  <c r="W121" i="11"/>
  <c r="V121" i="11"/>
  <c r="U121" i="11"/>
  <c r="S121" i="11"/>
  <c r="Q121" i="11"/>
  <c r="R121" i="11" s="1"/>
  <c r="O121" i="11"/>
  <c r="M121" i="11"/>
  <c r="N121" i="11" s="1"/>
  <c r="K121" i="11"/>
  <c r="I121" i="11"/>
  <c r="J121" i="11" s="1"/>
  <c r="X120" i="11"/>
  <c r="W120" i="11"/>
  <c r="V120" i="11"/>
  <c r="U120" i="11"/>
  <c r="S120" i="11"/>
  <c r="R120" i="11"/>
  <c r="Q120" i="11"/>
  <c r="O120" i="11"/>
  <c r="M120" i="11"/>
  <c r="N120" i="11" s="1"/>
  <c r="K120" i="11"/>
  <c r="I120" i="11"/>
  <c r="J120" i="11" s="1"/>
  <c r="X119" i="11"/>
  <c r="W119" i="11"/>
  <c r="V119" i="11"/>
  <c r="U119" i="11"/>
  <c r="S119" i="11"/>
  <c r="Q119" i="11"/>
  <c r="R119" i="11" s="1"/>
  <c r="O119" i="11"/>
  <c r="N119" i="11"/>
  <c r="M119" i="11"/>
  <c r="K119" i="11"/>
  <c r="I119" i="11"/>
  <c r="J119" i="11" s="1"/>
  <c r="X118" i="11"/>
  <c r="W118" i="11"/>
  <c r="V118" i="11"/>
  <c r="U118" i="11"/>
  <c r="S118" i="11"/>
  <c r="Q118" i="11"/>
  <c r="R118" i="11" s="1"/>
  <c r="O118" i="11"/>
  <c r="M118" i="11"/>
  <c r="N118" i="11" s="1"/>
  <c r="K118" i="11"/>
  <c r="J118" i="11"/>
  <c r="I118" i="11"/>
  <c r="X117" i="11"/>
  <c r="W117" i="11"/>
  <c r="V117" i="11"/>
  <c r="U117" i="11"/>
  <c r="S117" i="11"/>
  <c r="Q117" i="11"/>
  <c r="R117" i="11" s="1"/>
  <c r="O117" i="11"/>
  <c r="M117" i="11"/>
  <c r="N117" i="11" s="1"/>
  <c r="K117" i="11"/>
  <c r="I117" i="11"/>
  <c r="J117" i="11" s="1"/>
  <c r="X116" i="11"/>
  <c r="W116" i="11"/>
  <c r="V116" i="11"/>
  <c r="U116" i="11"/>
  <c r="S116" i="11"/>
  <c r="R116" i="11"/>
  <c r="Q116" i="11"/>
  <c r="O116" i="11"/>
  <c r="M116" i="11"/>
  <c r="N116" i="11" s="1"/>
  <c r="K116" i="11"/>
  <c r="I116" i="11"/>
  <c r="J116" i="11" s="1"/>
  <c r="X115" i="11"/>
  <c r="W115" i="11"/>
  <c r="V115" i="11"/>
  <c r="U115" i="11"/>
  <c r="S115" i="11"/>
  <c r="Q115" i="11"/>
  <c r="R115" i="11" s="1"/>
  <c r="O115" i="11"/>
  <c r="N115" i="11"/>
  <c r="M115" i="11"/>
  <c r="K115" i="11"/>
  <c r="I115" i="11"/>
  <c r="J115" i="11" s="1"/>
  <c r="X114" i="11"/>
  <c r="W114" i="11"/>
  <c r="V114" i="11"/>
  <c r="U114" i="11"/>
  <c r="S114" i="11"/>
  <c r="Q114" i="11"/>
  <c r="R114" i="11" s="1"/>
  <c r="O114" i="11"/>
  <c r="M114" i="11"/>
  <c r="N114" i="11" s="1"/>
  <c r="K114" i="11"/>
  <c r="J114" i="11"/>
  <c r="I114" i="11"/>
  <c r="X113" i="11"/>
  <c r="W113" i="11"/>
  <c r="V113" i="11"/>
  <c r="U113" i="11"/>
  <c r="S113" i="11"/>
  <c r="Q113" i="11"/>
  <c r="R113" i="11" s="1"/>
  <c r="O113" i="11"/>
  <c r="M113" i="11"/>
  <c r="N113" i="11" s="1"/>
  <c r="K113" i="11"/>
  <c r="I113" i="11"/>
  <c r="J113" i="11" s="1"/>
  <c r="X112" i="11"/>
  <c r="W112" i="11"/>
  <c r="V112" i="11"/>
  <c r="U112" i="11"/>
  <c r="S112" i="11"/>
  <c r="R112" i="11"/>
  <c r="Q112" i="11"/>
  <c r="O112" i="11"/>
  <c r="M112" i="11"/>
  <c r="N112" i="11" s="1"/>
  <c r="K112" i="11"/>
  <c r="I112" i="11"/>
  <c r="J112" i="11" s="1"/>
  <c r="X111" i="11"/>
  <c r="W111" i="11"/>
  <c r="V111" i="11"/>
  <c r="U111" i="11"/>
  <c r="S111" i="11"/>
  <c r="Q111" i="11"/>
  <c r="R111" i="11" s="1"/>
  <c r="O111" i="11"/>
  <c r="N111" i="11"/>
  <c r="M111" i="11"/>
  <c r="K111" i="11"/>
  <c r="I111" i="11"/>
  <c r="J111" i="11" s="1"/>
  <c r="X110" i="11"/>
  <c r="W110" i="11"/>
  <c r="V110" i="11"/>
  <c r="U110" i="11"/>
  <c r="S110" i="11"/>
  <c r="Q110" i="11"/>
  <c r="R110" i="11" s="1"/>
  <c r="O110" i="11"/>
  <c r="M110" i="11"/>
  <c r="N110" i="11" s="1"/>
  <c r="K110" i="11"/>
  <c r="J110" i="11"/>
  <c r="I110" i="11"/>
  <c r="X109" i="11"/>
  <c r="W109" i="11"/>
  <c r="V109" i="11"/>
  <c r="U109" i="11"/>
  <c r="S109" i="11"/>
  <c r="Q109" i="11"/>
  <c r="R109" i="11" s="1"/>
  <c r="O109" i="11"/>
  <c r="M109" i="11"/>
  <c r="N109" i="11" s="1"/>
  <c r="K109" i="11"/>
  <c r="I109" i="11"/>
  <c r="J109" i="11" s="1"/>
  <c r="X108" i="11"/>
  <c r="W108" i="11"/>
  <c r="V108" i="11"/>
  <c r="U108" i="11"/>
  <c r="S108" i="11"/>
  <c r="R108" i="11"/>
  <c r="Q108" i="11"/>
  <c r="O108" i="11"/>
  <c r="M108" i="11"/>
  <c r="N108" i="11" s="1"/>
  <c r="K108" i="11"/>
  <c r="I108" i="11"/>
  <c r="J108" i="11" s="1"/>
  <c r="X107" i="11"/>
  <c r="W107" i="11"/>
  <c r="V107" i="11"/>
  <c r="U107" i="11"/>
  <c r="S107" i="11"/>
  <c r="Q107" i="11"/>
  <c r="R107" i="11" s="1"/>
  <c r="O107" i="11"/>
  <c r="N107" i="11"/>
  <c r="M107" i="11"/>
  <c r="K107" i="11"/>
  <c r="I107" i="11"/>
  <c r="J107" i="11" s="1"/>
  <c r="X106" i="11"/>
  <c r="W106" i="11"/>
  <c r="V106" i="11"/>
  <c r="U106" i="11"/>
  <c r="S106" i="11"/>
  <c r="Q106" i="11"/>
  <c r="R106" i="11" s="1"/>
  <c r="O106" i="11"/>
  <c r="M106" i="11"/>
  <c r="N106" i="11" s="1"/>
  <c r="K106" i="11"/>
  <c r="J106" i="11"/>
  <c r="I106" i="11"/>
  <c r="X105" i="11"/>
  <c r="W105" i="11"/>
  <c r="V105" i="11"/>
  <c r="U105" i="11"/>
  <c r="S105" i="11"/>
  <c r="Q105" i="11"/>
  <c r="R105" i="11" s="1"/>
  <c r="O105" i="11"/>
  <c r="M105" i="11"/>
  <c r="N105" i="11" s="1"/>
  <c r="K105" i="11"/>
  <c r="I105" i="11"/>
  <c r="J105" i="11" s="1"/>
  <c r="X104" i="11"/>
  <c r="W104" i="11"/>
  <c r="V104" i="11"/>
  <c r="U104" i="11"/>
  <c r="S104" i="11"/>
  <c r="R104" i="11"/>
  <c r="Q104" i="11"/>
  <c r="O104" i="11"/>
  <c r="M104" i="11"/>
  <c r="N104" i="11" s="1"/>
  <c r="K104" i="11"/>
  <c r="I104" i="11"/>
  <c r="J104" i="11" s="1"/>
  <c r="X103" i="11"/>
  <c r="W103" i="11"/>
  <c r="V103" i="11"/>
  <c r="U103" i="11"/>
  <c r="S103" i="11"/>
  <c r="Q103" i="11"/>
  <c r="R103" i="11" s="1"/>
  <c r="O103" i="11"/>
  <c r="M103" i="11"/>
  <c r="N103" i="11" s="1"/>
  <c r="K103" i="11"/>
  <c r="J103" i="11"/>
  <c r="I103" i="11"/>
  <c r="X102" i="11"/>
  <c r="W102" i="11"/>
  <c r="V102" i="11"/>
  <c r="U102" i="11"/>
  <c r="S102" i="11"/>
  <c r="Q102" i="11"/>
  <c r="R102" i="11" s="1"/>
  <c r="O102" i="11"/>
  <c r="M102" i="11"/>
  <c r="N102" i="11" s="1"/>
  <c r="K102" i="11"/>
  <c r="I102" i="11"/>
  <c r="J102" i="11" s="1"/>
  <c r="X101" i="11"/>
  <c r="W101" i="11"/>
  <c r="V101" i="11"/>
  <c r="U101" i="11"/>
  <c r="S101" i="11"/>
  <c r="R101" i="11"/>
  <c r="Q101" i="11"/>
  <c r="O101" i="11"/>
  <c r="M101" i="11"/>
  <c r="N101" i="11" s="1"/>
  <c r="K101" i="11"/>
  <c r="I101" i="11"/>
  <c r="J101" i="11" s="1"/>
  <c r="X100" i="11"/>
  <c r="W100" i="11"/>
  <c r="V100" i="11"/>
  <c r="U100" i="11"/>
  <c r="S100" i="11"/>
  <c r="Q100" i="11"/>
  <c r="R100" i="11" s="1"/>
  <c r="O100" i="11"/>
  <c r="N100" i="11"/>
  <c r="M100" i="11"/>
  <c r="K100" i="11"/>
  <c r="I100" i="11"/>
  <c r="J100" i="11" s="1"/>
  <c r="X99" i="11"/>
  <c r="W99" i="11"/>
  <c r="V99" i="11"/>
  <c r="U99" i="11"/>
  <c r="S99" i="11"/>
  <c r="Q99" i="11"/>
  <c r="R99" i="11" s="1"/>
  <c r="O99" i="11"/>
  <c r="M99" i="11"/>
  <c r="N99" i="11" s="1"/>
  <c r="K99" i="11"/>
  <c r="J99" i="11"/>
  <c r="I99" i="11"/>
  <c r="X98" i="11"/>
  <c r="W98" i="11"/>
  <c r="V98" i="11"/>
  <c r="U98" i="11"/>
  <c r="S98" i="11"/>
  <c r="Q98" i="11"/>
  <c r="R98" i="11" s="1"/>
  <c r="O98" i="11"/>
  <c r="M98" i="11"/>
  <c r="N98" i="11" s="1"/>
  <c r="K98" i="11"/>
  <c r="I98" i="11"/>
  <c r="J98" i="11" s="1"/>
  <c r="X97" i="11"/>
  <c r="W97" i="11"/>
  <c r="V97" i="11"/>
  <c r="U97" i="11"/>
  <c r="S97" i="11"/>
  <c r="R97" i="11"/>
  <c r="Q97" i="11"/>
  <c r="O97" i="11"/>
  <c r="M97" i="11"/>
  <c r="N97" i="11" s="1"/>
  <c r="K97" i="11"/>
  <c r="I97" i="11"/>
  <c r="J97" i="11" s="1"/>
  <c r="X96" i="11"/>
  <c r="W96" i="11"/>
  <c r="V96" i="11"/>
  <c r="U96" i="11"/>
  <c r="S96" i="11"/>
  <c r="Q96" i="11"/>
  <c r="R96" i="11" s="1"/>
  <c r="O96" i="11"/>
  <c r="N96" i="11"/>
  <c r="M96" i="11"/>
  <c r="K96" i="11"/>
  <c r="I96" i="11"/>
  <c r="J96" i="11" s="1"/>
  <c r="X95" i="11"/>
  <c r="W95" i="11"/>
  <c r="V95" i="11"/>
  <c r="U95" i="11"/>
  <c r="S95" i="11"/>
  <c r="Q95" i="11"/>
  <c r="R95" i="11" s="1"/>
  <c r="O95" i="11"/>
  <c r="M95" i="11"/>
  <c r="N95" i="11" s="1"/>
  <c r="K95" i="11"/>
  <c r="J95" i="11"/>
  <c r="I95" i="11"/>
  <c r="X94" i="11"/>
  <c r="W94" i="11"/>
  <c r="V94" i="11"/>
  <c r="U94" i="11"/>
  <c r="S94" i="11"/>
  <c r="Q94" i="11"/>
  <c r="R94" i="11" s="1"/>
  <c r="O94" i="11"/>
  <c r="M94" i="11"/>
  <c r="N94" i="11" s="1"/>
  <c r="K94" i="11"/>
  <c r="I94" i="11"/>
  <c r="J94" i="11" s="1"/>
  <c r="X93" i="11"/>
  <c r="W93" i="11"/>
  <c r="V93" i="11"/>
  <c r="U93" i="11"/>
  <c r="S93" i="11"/>
  <c r="R93" i="11"/>
  <c r="Q93" i="11"/>
  <c r="O93" i="11"/>
  <c r="M93" i="11"/>
  <c r="N93" i="11" s="1"/>
  <c r="K93" i="11"/>
  <c r="I93" i="11"/>
  <c r="J93" i="11" s="1"/>
  <c r="X92" i="11"/>
  <c r="W92" i="11"/>
  <c r="V92" i="11"/>
  <c r="U92" i="11"/>
  <c r="S92" i="11"/>
  <c r="Q92" i="11"/>
  <c r="R92" i="11" s="1"/>
  <c r="O92" i="11"/>
  <c r="N92" i="11"/>
  <c r="M92" i="11"/>
  <c r="K92" i="11"/>
  <c r="I92" i="11"/>
  <c r="J92" i="11" s="1"/>
  <c r="X91" i="11"/>
  <c r="W91" i="11"/>
  <c r="V91" i="11"/>
  <c r="U91" i="11"/>
  <c r="S91" i="11"/>
  <c r="Q91" i="11"/>
  <c r="R91" i="11" s="1"/>
  <c r="O91" i="11"/>
  <c r="M91" i="11"/>
  <c r="N91" i="11" s="1"/>
  <c r="K91" i="11"/>
  <c r="J91" i="11"/>
  <c r="I91" i="11"/>
  <c r="X90" i="11"/>
  <c r="W90" i="11"/>
  <c r="V90" i="11"/>
  <c r="U90" i="11"/>
  <c r="S90" i="11"/>
  <c r="Q90" i="11"/>
  <c r="R90" i="11" s="1"/>
  <c r="O90" i="11"/>
  <c r="M90" i="11"/>
  <c r="N90" i="11" s="1"/>
  <c r="K90" i="11"/>
  <c r="I90" i="11"/>
  <c r="J90" i="11" s="1"/>
  <c r="X89" i="11"/>
  <c r="W89" i="11"/>
  <c r="V89" i="11"/>
  <c r="U89" i="11"/>
  <c r="S89" i="11"/>
  <c r="R89" i="11"/>
  <c r="Q89" i="11"/>
  <c r="O89" i="11"/>
  <c r="M89" i="11"/>
  <c r="N89" i="11" s="1"/>
  <c r="K89" i="11"/>
  <c r="I89" i="11"/>
  <c r="J89" i="11" s="1"/>
  <c r="X88" i="11"/>
  <c r="W88" i="11"/>
  <c r="V88" i="11"/>
  <c r="U88" i="11"/>
  <c r="S88" i="11"/>
  <c r="Q88" i="11"/>
  <c r="R88" i="11" s="1"/>
  <c r="O88" i="11"/>
  <c r="N88" i="11"/>
  <c r="M88" i="11"/>
  <c r="K88" i="11"/>
  <c r="I88" i="11"/>
  <c r="J88" i="11" s="1"/>
  <c r="X87" i="11"/>
  <c r="W87" i="11"/>
  <c r="V87" i="11"/>
  <c r="U87" i="11"/>
  <c r="S87" i="11"/>
  <c r="Q87" i="11"/>
  <c r="R87" i="11" s="1"/>
  <c r="O87" i="11"/>
  <c r="M87" i="11"/>
  <c r="N87" i="11" s="1"/>
  <c r="K87" i="11"/>
  <c r="J87" i="11"/>
  <c r="I87" i="11"/>
  <c r="X86" i="11"/>
  <c r="W86" i="11"/>
  <c r="V86" i="11"/>
  <c r="U86" i="11"/>
  <c r="S86" i="11"/>
  <c r="Q86" i="11"/>
  <c r="R86" i="11" s="1"/>
  <c r="O86" i="11"/>
  <c r="M86" i="11"/>
  <c r="N86" i="11" s="1"/>
  <c r="K86" i="11"/>
  <c r="I86" i="11"/>
  <c r="J86" i="11" s="1"/>
  <c r="X85" i="11"/>
  <c r="W85" i="11"/>
  <c r="V85" i="11"/>
  <c r="U85" i="11"/>
  <c r="S85" i="11"/>
  <c r="R85" i="11"/>
  <c r="Q85" i="11"/>
  <c r="O85" i="11"/>
  <c r="M85" i="11"/>
  <c r="N85" i="11" s="1"/>
  <c r="K85" i="11"/>
  <c r="I85" i="11"/>
  <c r="J85" i="11" s="1"/>
  <c r="X84" i="11"/>
  <c r="W84" i="11"/>
  <c r="V84" i="11"/>
  <c r="U84" i="11"/>
  <c r="S84" i="11"/>
  <c r="Q84" i="11"/>
  <c r="R84" i="11" s="1"/>
  <c r="O84" i="11"/>
  <c r="N84" i="11"/>
  <c r="M84" i="11"/>
  <c r="K84" i="11"/>
  <c r="I84" i="11"/>
  <c r="J84" i="11" s="1"/>
  <c r="X83" i="11"/>
  <c r="W83" i="11"/>
  <c r="V83" i="11"/>
  <c r="U83" i="11"/>
  <c r="S83" i="11"/>
  <c r="Q83" i="11"/>
  <c r="R83" i="11" s="1"/>
  <c r="O83" i="11"/>
  <c r="M83" i="11"/>
  <c r="N83" i="11" s="1"/>
  <c r="K83" i="11"/>
  <c r="J83" i="11"/>
  <c r="I83" i="11"/>
  <c r="X82" i="11"/>
  <c r="W82" i="11"/>
  <c r="V82" i="11"/>
  <c r="U82" i="11"/>
  <c r="S82" i="11"/>
  <c r="Q82" i="11"/>
  <c r="R82" i="11" s="1"/>
  <c r="O82" i="11"/>
  <c r="M82" i="11"/>
  <c r="N82" i="11" s="1"/>
  <c r="K82" i="11"/>
  <c r="I82" i="11"/>
  <c r="J82" i="11" s="1"/>
  <c r="X81" i="11"/>
  <c r="W81" i="11"/>
  <c r="V81" i="11"/>
  <c r="U81" i="11"/>
  <c r="S81" i="11"/>
  <c r="R81" i="11"/>
  <c r="Q81" i="11"/>
  <c r="O81" i="11"/>
  <c r="M81" i="11"/>
  <c r="N81" i="11" s="1"/>
  <c r="K81" i="11"/>
  <c r="I81" i="11"/>
  <c r="J81" i="11" s="1"/>
  <c r="X80" i="11"/>
  <c r="W80" i="11"/>
  <c r="V80" i="11"/>
  <c r="U80" i="11"/>
  <c r="S80" i="11"/>
  <c r="Q80" i="11"/>
  <c r="R80" i="11" s="1"/>
  <c r="O80" i="11"/>
  <c r="N80" i="11"/>
  <c r="M80" i="11"/>
  <c r="K80" i="11"/>
  <c r="I80" i="11"/>
  <c r="J80" i="11" s="1"/>
  <c r="X79" i="11"/>
  <c r="W79" i="11"/>
  <c r="V79" i="11"/>
  <c r="U79" i="11"/>
  <c r="S79" i="11"/>
  <c r="Q79" i="11"/>
  <c r="R79" i="11" s="1"/>
  <c r="O79" i="11"/>
  <c r="M79" i="11"/>
  <c r="N79" i="11" s="1"/>
  <c r="K79" i="11"/>
  <c r="I79" i="11"/>
  <c r="J79" i="11" s="1"/>
  <c r="X78" i="11"/>
  <c r="W78" i="11"/>
  <c r="V78" i="11"/>
  <c r="U78" i="11"/>
  <c r="S78" i="11"/>
  <c r="Q78" i="11"/>
  <c r="R78" i="11" s="1"/>
  <c r="O78" i="11"/>
  <c r="N78" i="11"/>
  <c r="M78" i="11"/>
  <c r="K78" i="11"/>
  <c r="I78" i="11"/>
  <c r="J78" i="11" s="1"/>
  <c r="X77" i="11"/>
  <c r="W77" i="11"/>
  <c r="V77" i="11"/>
  <c r="U77" i="11"/>
  <c r="S77" i="11"/>
  <c r="Q77" i="11"/>
  <c r="R77" i="11" s="1"/>
  <c r="O77" i="11"/>
  <c r="M77" i="11"/>
  <c r="N77" i="11" s="1"/>
  <c r="K77" i="11"/>
  <c r="I77" i="11"/>
  <c r="J77" i="11" s="1"/>
  <c r="X76" i="11"/>
  <c r="W76" i="11"/>
  <c r="V76" i="11"/>
  <c r="U76" i="11"/>
  <c r="S76" i="11"/>
  <c r="R76" i="11"/>
  <c r="Q76" i="11"/>
  <c r="O76" i="11"/>
  <c r="M76" i="11"/>
  <c r="N76" i="11" s="1"/>
  <c r="K76" i="11"/>
  <c r="I76" i="11"/>
  <c r="J76" i="11" s="1"/>
  <c r="X75" i="11"/>
  <c r="W75" i="11"/>
  <c r="V75" i="11"/>
  <c r="U75" i="11"/>
  <c r="S75" i="11"/>
  <c r="Q75" i="11"/>
  <c r="R75" i="11" s="1"/>
  <c r="O75" i="11"/>
  <c r="N75" i="11"/>
  <c r="M75" i="11"/>
  <c r="K75" i="11"/>
  <c r="I75" i="11"/>
  <c r="J75" i="11" s="1"/>
  <c r="X74" i="11"/>
  <c r="W74" i="11"/>
  <c r="V74" i="11"/>
  <c r="U74" i="11"/>
  <c r="S74" i="11"/>
  <c r="Q74" i="11"/>
  <c r="R74" i="11" s="1"/>
  <c r="O74" i="11"/>
  <c r="M74" i="11"/>
  <c r="N74" i="11" s="1"/>
  <c r="K74" i="11"/>
  <c r="J74" i="11"/>
  <c r="I74" i="11"/>
  <c r="X73" i="11"/>
  <c r="W73" i="11"/>
  <c r="V73" i="11"/>
  <c r="U73" i="11"/>
  <c r="S73" i="11"/>
  <c r="Q73" i="11"/>
  <c r="R73" i="11" s="1"/>
  <c r="O73" i="11"/>
  <c r="M73" i="11"/>
  <c r="N73" i="11" s="1"/>
  <c r="K73" i="11"/>
  <c r="I73" i="11"/>
  <c r="J73" i="11" s="1"/>
  <c r="X72" i="11"/>
  <c r="W72" i="11"/>
  <c r="V72" i="11"/>
  <c r="U72" i="11"/>
  <c r="S72" i="11"/>
  <c r="R72" i="11"/>
  <c r="Q72" i="11"/>
  <c r="O72" i="11"/>
  <c r="M72" i="11"/>
  <c r="N72" i="11" s="1"/>
  <c r="K72" i="11"/>
  <c r="I72" i="11"/>
  <c r="J72" i="11" s="1"/>
  <c r="X71" i="11"/>
  <c r="W71" i="11"/>
  <c r="V71" i="11"/>
  <c r="U71" i="11"/>
  <c r="S71" i="11"/>
  <c r="Q71" i="11"/>
  <c r="R71" i="11" s="1"/>
  <c r="O71" i="11"/>
  <c r="N71" i="11"/>
  <c r="M71" i="11"/>
  <c r="K71" i="11"/>
  <c r="I71" i="11"/>
  <c r="J71" i="11" s="1"/>
  <c r="X70" i="11"/>
  <c r="W70" i="11"/>
  <c r="V70" i="11"/>
  <c r="U70" i="11"/>
  <c r="S70" i="11"/>
  <c r="Q70" i="11"/>
  <c r="R70" i="11" s="1"/>
  <c r="O70" i="11"/>
  <c r="M70" i="11"/>
  <c r="N70" i="11" s="1"/>
  <c r="K70" i="11"/>
  <c r="J70" i="11"/>
  <c r="I70" i="11"/>
  <c r="X69" i="11"/>
  <c r="W69" i="11"/>
  <c r="V69" i="11"/>
  <c r="U69" i="11"/>
  <c r="S69" i="11"/>
  <c r="Q69" i="11"/>
  <c r="R69" i="11" s="1"/>
  <c r="O69" i="11"/>
  <c r="M69" i="11"/>
  <c r="N69" i="11" s="1"/>
  <c r="K69" i="11"/>
  <c r="I69" i="11"/>
  <c r="J69" i="11" s="1"/>
  <c r="X68" i="11"/>
  <c r="W68" i="11"/>
  <c r="V68" i="11"/>
  <c r="U68" i="11"/>
  <c r="S68" i="11"/>
  <c r="R68" i="11"/>
  <c r="Q68" i="11"/>
  <c r="O68" i="11"/>
  <c r="M68" i="11"/>
  <c r="N68" i="11" s="1"/>
  <c r="K68" i="11"/>
  <c r="I68" i="11"/>
  <c r="J68" i="11" s="1"/>
  <c r="X67" i="11"/>
  <c r="W67" i="11"/>
  <c r="V67" i="11"/>
  <c r="U67" i="11"/>
  <c r="S67" i="11"/>
  <c r="Q67" i="11"/>
  <c r="R67" i="11" s="1"/>
  <c r="O67" i="11"/>
  <c r="N67" i="11"/>
  <c r="M67" i="11"/>
  <c r="K67" i="11"/>
  <c r="I67" i="11"/>
  <c r="J67" i="11" s="1"/>
  <c r="X66" i="11"/>
  <c r="W66" i="11"/>
  <c r="V66" i="11"/>
  <c r="U66" i="11"/>
  <c r="S66" i="11"/>
  <c r="Q66" i="11"/>
  <c r="R66" i="11" s="1"/>
  <c r="O66" i="11"/>
  <c r="M66" i="11"/>
  <c r="N66" i="11" s="1"/>
  <c r="K66" i="11"/>
  <c r="J66" i="11"/>
  <c r="I66" i="11"/>
  <c r="X65" i="11"/>
  <c r="W65" i="11"/>
  <c r="V65" i="11"/>
  <c r="U65" i="11"/>
  <c r="S65" i="11"/>
  <c r="Q65" i="11"/>
  <c r="R65" i="11" s="1"/>
  <c r="O65" i="11"/>
  <c r="M65" i="11"/>
  <c r="N65" i="11" s="1"/>
  <c r="K65" i="11"/>
  <c r="I65" i="11"/>
  <c r="J65" i="11" s="1"/>
  <c r="X64" i="11"/>
  <c r="W64" i="11"/>
  <c r="V64" i="11"/>
  <c r="U64" i="11"/>
  <c r="S64" i="11"/>
  <c r="R64" i="11"/>
  <c r="Q64" i="11"/>
  <c r="O64" i="11"/>
  <c r="M64" i="11"/>
  <c r="N64" i="11" s="1"/>
  <c r="K64" i="11"/>
  <c r="I64" i="11"/>
  <c r="J64" i="11" s="1"/>
  <c r="X63" i="11"/>
  <c r="W63" i="11"/>
  <c r="V63" i="11"/>
  <c r="U63" i="11"/>
  <c r="S63" i="11"/>
  <c r="Q63" i="11"/>
  <c r="R63" i="11" s="1"/>
  <c r="O63" i="11"/>
  <c r="N63" i="11"/>
  <c r="M63" i="11"/>
  <c r="K63" i="11"/>
  <c r="I63" i="11"/>
  <c r="J63" i="11" s="1"/>
  <c r="X62" i="11"/>
  <c r="W62" i="11"/>
  <c r="V62" i="11"/>
  <c r="U62" i="11"/>
  <c r="S62" i="11"/>
  <c r="Q62" i="11"/>
  <c r="R62" i="11" s="1"/>
  <c r="O62" i="11"/>
  <c r="M62" i="11"/>
  <c r="N62" i="11" s="1"/>
  <c r="K62" i="11"/>
  <c r="J62" i="11"/>
  <c r="I62" i="11"/>
  <c r="X61" i="11"/>
  <c r="W61" i="11"/>
  <c r="V61" i="11"/>
  <c r="U61" i="11"/>
  <c r="S61" i="11"/>
  <c r="Q61" i="11"/>
  <c r="R61" i="11" s="1"/>
  <c r="O61" i="11"/>
  <c r="M61" i="11"/>
  <c r="N61" i="11" s="1"/>
  <c r="K61" i="11"/>
  <c r="I61" i="11"/>
  <c r="J61" i="11" s="1"/>
  <c r="X60" i="11"/>
  <c r="W60" i="11"/>
  <c r="V60" i="11"/>
  <c r="U60" i="11"/>
  <c r="S60" i="11"/>
  <c r="R60" i="11"/>
  <c r="Q60" i="11"/>
  <c r="O60" i="11"/>
  <c r="M60" i="11"/>
  <c r="N60" i="11" s="1"/>
  <c r="K60" i="11"/>
  <c r="I60" i="11"/>
  <c r="J60" i="11" s="1"/>
  <c r="X59" i="11"/>
  <c r="W59" i="11"/>
  <c r="V59" i="11"/>
  <c r="U59" i="11"/>
  <c r="S59" i="11"/>
  <c r="Q59" i="11"/>
  <c r="R59" i="11" s="1"/>
  <c r="O59" i="11"/>
  <c r="N59" i="11"/>
  <c r="M59" i="11"/>
  <c r="K59" i="11"/>
  <c r="I59" i="11"/>
  <c r="J59" i="11" s="1"/>
  <c r="X58" i="11"/>
  <c r="W58" i="11"/>
  <c r="V58" i="11"/>
  <c r="U58" i="11"/>
  <c r="S58" i="11"/>
  <c r="Q58" i="11"/>
  <c r="R58" i="11" s="1"/>
  <c r="O58" i="11"/>
  <c r="M58" i="11"/>
  <c r="N58" i="11" s="1"/>
  <c r="K58" i="11"/>
  <c r="J58" i="11"/>
  <c r="I58" i="11"/>
  <c r="X57" i="11"/>
  <c r="W57" i="11"/>
  <c r="V57" i="11"/>
  <c r="U57" i="11"/>
  <c r="S57" i="11"/>
  <c r="Q57" i="11"/>
  <c r="R57" i="11" s="1"/>
  <c r="O57" i="11"/>
  <c r="M57" i="11"/>
  <c r="N57" i="11" s="1"/>
  <c r="K57" i="11"/>
  <c r="I57" i="11"/>
  <c r="J57" i="11" s="1"/>
  <c r="X56" i="11"/>
  <c r="W56" i="11"/>
  <c r="V56" i="11"/>
  <c r="U56" i="11"/>
  <c r="S56" i="11"/>
  <c r="R56" i="11"/>
  <c r="Q56" i="11"/>
  <c r="O56" i="11"/>
  <c r="M56" i="11"/>
  <c r="N56" i="11" s="1"/>
  <c r="K56" i="11"/>
  <c r="I56" i="11"/>
  <c r="J56" i="11" s="1"/>
  <c r="X55" i="11"/>
  <c r="W55" i="11"/>
  <c r="V55" i="11"/>
  <c r="U55" i="11"/>
  <c r="S55" i="11"/>
  <c r="Q55" i="11"/>
  <c r="R55" i="11" s="1"/>
  <c r="O55" i="11"/>
  <c r="N55" i="11"/>
  <c r="M55" i="11"/>
  <c r="K55" i="11"/>
  <c r="I55" i="11"/>
  <c r="J55" i="11" s="1"/>
  <c r="X54" i="11"/>
  <c r="W54" i="11"/>
  <c r="V54" i="11"/>
  <c r="U54" i="11"/>
  <c r="S54" i="11"/>
  <c r="Q54" i="11"/>
  <c r="R54" i="11" s="1"/>
  <c r="O54" i="11"/>
  <c r="M54" i="11"/>
  <c r="N54" i="11" s="1"/>
  <c r="K54" i="11"/>
  <c r="J54" i="11"/>
  <c r="I54" i="11"/>
  <c r="X53" i="11"/>
  <c r="W53" i="11"/>
  <c r="V53" i="11"/>
  <c r="U53" i="11"/>
  <c r="S53" i="11"/>
  <c r="Q53" i="11"/>
  <c r="R53" i="11" s="1"/>
  <c r="O53" i="11"/>
  <c r="M53" i="11"/>
  <c r="N53" i="11" s="1"/>
  <c r="K53" i="11"/>
  <c r="I53" i="11"/>
  <c r="J53" i="11" s="1"/>
  <c r="X52" i="11"/>
  <c r="W52" i="11"/>
  <c r="V52" i="11"/>
  <c r="U52" i="11"/>
  <c r="S52" i="11"/>
  <c r="R52" i="11"/>
  <c r="Q52" i="11"/>
  <c r="O52" i="11"/>
  <c r="M52" i="11"/>
  <c r="N52" i="11" s="1"/>
  <c r="K52" i="11"/>
  <c r="I52" i="11"/>
  <c r="J52" i="11" s="1"/>
  <c r="X51" i="11"/>
  <c r="W51" i="11"/>
  <c r="V51" i="11"/>
  <c r="U51" i="11"/>
  <c r="S51" i="11"/>
  <c r="Q51" i="11"/>
  <c r="R51" i="11" s="1"/>
  <c r="O51" i="11"/>
  <c r="N51" i="11"/>
  <c r="M51" i="11"/>
  <c r="K51" i="11"/>
  <c r="I51" i="11"/>
  <c r="J51" i="11" s="1"/>
  <c r="X50" i="11"/>
  <c r="W50" i="11"/>
  <c r="V50" i="11"/>
  <c r="U50" i="11"/>
  <c r="S50" i="11"/>
  <c r="Q50" i="11"/>
  <c r="R50" i="11" s="1"/>
  <c r="O50" i="11"/>
  <c r="M50" i="11"/>
  <c r="N50" i="11" s="1"/>
  <c r="K50" i="11"/>
  <c r="J50" i="11"/>
  <c r="I50" i="11"/>
  <c r="X49" i="11"/>
  <c r="W49" i="11"/>
  <c r="V49" i="11"/>
  <c r="U49" i="11"/>
  <c r="S49" i="11"/>
  <c r="Q49" i="11"/>
  <c r="R49" i="11" s="1"/>
  <c r="O49" i="11"/>
  <c r="M49" i="11"/>
  <c r="N49" i="11" s="1"/>
  <c r="K49" i="11"/>
  <c r="I49" i="11"/>
  <c r="J49" i="11" s="1"/>
  <c r="X48" i="11"/>
  <c r="W48" i="11"/>
  <c r="V48" i="11"/>
  <c r="U48" i="11"/>
  <c r="S48" i="11"/>
  <c r="R48" i="11"/>
  <c r="Q48" i="11"/>
  <c r="O48" i="11"/>
  <c r="M48" i="11"/>
  <c r="N48" i="11" s="1"/>
  <c r="K48" i="11"/>
  <c r="I48" i="11"/>
  <c r="J48" i="11" s="1"/>
  <c r="X47" i="11"/>
  <c r="W47" i="11"/>
  <c r="V47" i="11"/>
  <c r="U47" i="11"/>
  <c r="S47" i="11"/>
  <c r="Q47" i="11"/>
  <c r="R47" i="11" s="1"/>
  <c r="O47" i="11"/>
  <c r="N47" i="11"/>
  <c r="M47" i="11"/>
  <c r="K47" i="11"/>
  <c r="I47" i="11"/>
  <c r="J47" i="11" s="1"/>
  <c r="X46" i="11"/>
  <c r="W46" i="11"/>
  <c r="V46" i="11"/>
  <c r="U46" i="11"/>
  <c r="S46" i="11"/>
  <c r="Q46" i="11"/>
  <c r="R46" i="11" s="1"/>
  <c r="O46" i="11"/>
  <c r="M46" i="11"/>
  <c r="N46" i="11" s="1"/>
  <c r="K46" i="11"/>
  <c r="J46" i="11"/>
  <c r="I46" i="11"/>
  <c r="X45" i="11"/>
  <c r="W45" i="11"/>
  <c r="V45" i="11"/>
  <c r="U45" i="11"/>
  <c r="S45" i="11"/>
  <c r="Q45" i="11"/>
  <c r="R45" i="11" s="1"/>
  <c r="O45" i="11"/>
  <c r="M45" i="11"/>
  <c r="N45" i="11" s="1"/>
  <c r="K45" i="11"/>
  <c r="I45" i="11"/>
  <c r="J45" i="11" s="1"/>
  <c r="X44" i="11"/>
  <c r="W44" i="11"/>
  <c r="V44" i="11"/>
  <c r="U44" i="11"/>
  <c r="S44" i="11"/>
  <c r="R44" i="11"/>
  <c r="Q44" i="11"/>
  <c r="O44" i="11"/>
  <c r="M44" i="11"/>
  <c r="N44" i="11" s="1"/>
  <c r="K44" i="11"/>
  <c r="I44" i="11"/>
  <c r="J44" i="11" s="1"/>
  <c r="X43" i="11"/>
  <c r="W43" i="11"/>
  <c r="V43" i="11"/>
  <c r="U43" i="11"/>
  <c r="S43" i="11"/>
  <c r="Q43" i="11"/>
  <c r="R43" i="11" s="1"/>
  <c r="O43" i="11"/>
  <c r="N43" i="11"/>
  <c r="M43" i="11"/>
  <c r="K43" i="11"/>
  <c r="I43" i="11"/>
  <c r="J43" i="11" s="1"/>
  <c r="X42" i="11"/>
  <c r="W42" i="11"/>
  <c r="V42" i="11"/>
  <c r="U42" i="11"/>
  <c r="S42" i="11"/>
  <c r="Q42" i="11"/>
  <c r="R42" i="11" s="1"/>
  <c r="O42" i="11"/>
  <c r="M42" i="11"/>
  <c r="N42" i="11" s="1"/>
  <c r="K42" i="11"/>
  <c r="J42" i="11"/>
  <c r="I42" i="11"/>
  <c r="X41" i="11"/>
  <c r="W41" i="11"/>
  <c r="V41" i="11"/>
  <c r="U41" i="11"/>
  <c r="S41" i="11"/>
  <c r="Q41" i="11"/>
  <c r="R41" i="11" s="1"/>
  <c r="O41" i="11"/>
  <c r="M41" i="11"/>
  <c r="N41" i="11" s="1"/>
  <c r="K41" i="11"/>
  <c r="I41" i="11"/>
  <c r="J41" i="11" s="1"/>
  <c r="X40" i="11"/>
  <c r="W40" i="11"/>
  <c r="V40" i="11"/>
  <c r="U40" i="11"/>
  <c r="S40" i="11"/>
  <c r="R40" i="11"/>
  <c r="Q40" i="11"/>
  <c r="O40" i="11"/>
  <c r="M40" i="11"/>
  <c r="N40" i="11" s="1"/>
  <c r="K40" i="11"/>
  <c r="I40" i="11"/>
  <c r="J40" i="11" s="1"/>
  <c r="X39" i="11"/>
  <c r="W39" i="11"/>
  <c r="V39" i="11"/>
  <c r="U39" i="11"/>
  <c r="S39" i="11"/>
  <c r="Q39" i="11"/>
  <c r="R39" i="11" s="1"/>
  <c r="O39" i="11"/>
  <c r="N39" i="11"/>
  <c r="M39" i="11"/>
  <c r="K39" i="11"/>
  <c r="I39" i="11"/>
  <c r="J39" i="11" s="1"/>
  <c r="X38" i="11"/>
  <c r="W38" i="11"/>
  <c r="V38" i="11"/>
  <c r="U38" i="11"/>
  <c r="S38" i="11"/>
  <c r="Q38" i="11"/>
  <c r="R38" i="11" s="1"/>
  <c r="O38" i="11"/>
  <c r="M38" i="11"/>
  <c r="N38" i="11" s="1"/>
  <c r="K38" i="11"/>
  <c r="J38" i="11"/>
  <c r="I38" i="11"/>
  <c r="X37" i="11"/>
  <c r="W37" i="11"/>
  <c r="V37" i="11"/>
  <c r="U37" i="11"/>
  <c r="S37" i="11"/>
  <c r="Q37" i="11"/>
  <c r="R37" i="11" s="1"/>
  <c r="O37" i="11"/>
  <c r="M37" i="11"/>
  <c r="N37" i="11" s="1"/>
  <c r="K37" i="11"/>
  <c r="I37" i="11"/>
  <c r="J37" i="11" s="1"/>
  <c r="X36" i="11"/>
  <c r="W36" i="11"/>
  <c r="V36" i="11"/>
  <c r="U36" i="11"/>
  <c r="S36" i="11"/>
  <c r="R36" i="11"/>
  <c r="Q36" i="11"/>
  <c r="O36" i="11"/>
  <c r="M36" i="11"/>
  <c r="N36" i="11" s="1"/>
  <c r="K36" i="11"/>
  <c r="I36" i="11"/>
  <c r="J36" i="11" s="1"/>
  <c r="X35" i="11"/>
  <c r="W35" i="11"/>
  <c r="V35" i="11"/>
  <c r="U35" i="11"/>
  <c r="S35" i="11"/>
  <c r="Q35" i="11"/>
  <c r="R35" i="11" s="1"/>
  <c r="O35" i="11"/>
  <c r="N35" i="11"/>
  <c r="M35" i="11"/>
  <c r="K35" i="11"/>
  <c r="I35" i="11"/>
  <c r="J35" i="11" s="1"/>
  <c r="X34" i="11"/>
  <c r="W34" i="11"/>
  <c r="V34" i="11"/>
  <c r="U34" i="11"/>
  <c r="S34" i="11"/>
  <c r="Q34" i="11"/>
  <c r="R34" i="11" s="1"/>
  <c r="O34" i="11"/>
  <c r="M34" i="11"/>
  <c r="N34" i="11" s="1"/>
  <c r="K34" i="11"/>
  <c r="J34" i="11"/>
  <c r="I34" i="11"/>
  <c r="X33" i="11"/>
  <c r="W33" i="11"/>
  <c r="V33" i="11"/>
  <c r="U33" i="11"/>
  <c r="S33" i="11"/>
  <c r="Q33" i="11"/>
  <c r="R33" i="11" s="1"/>
  <c r="O33" i="11"/>
  <c r="M33" i="11"/>
  <c r="N33" i="11" s="1"/>
  <c r="K33" i="11"/>
  <c r="I33" i="11"/>
  <c r="J33" i="11" s="1"/>
  <c r="X32" i="11"/>
  <c r="W32" i="11"/>
  <c r="V32" i="11"/>
  <c r="U32" i="11"/>
  <c r="S32" i="11"/>
  <c r="R32" i="11"/>
  <c r="Q32" i="11"/>
  <c r="O32" i="11"/>
  <c r="M32" i="11"/>
  <c r="N32" i="11" s="1"/>
  <c r="K32" i="11"/>
  <c r="I32" i="11"/>
  <c r="J32" i="11" s="1"/>
  <c r="X31" i="11"/>
  <c r="W31" i="11"/>
  <c r="V31" i="11"/>
  <c r="U31" i="11"/>
  <c r="S31" i="11"/>
  <c r="Q31" i="11"/>
  <c r="R31" i="11" s="1"/>
  <c r="O31" i="11"/>
  <c r="N31" i="11"/>
  <c r="M31" i="11"/>
  <c r="K31" i="11"/>
  <c r="I31" i="11"/>
  <c r="J31" i="11" s="1"/>
  <c r="X30" i="11"/>
  <c r="W30" i="11"/>
  <c r="V30" i="11"/>
  <c r="U30" i="11"/>
  <c r="S30" i="11"/>
  <c r="Q30" i="11"/>
  <c r="R30" i="11" s="1"/>
  <c r="O30" i="11"/>
  <c r="M30" i="11"/>
  <c r="N30" i="11" s="1"/>
  <c r="K30" i="11"/>
  <c r="J30" i="11"/>
  <c r="I30" i="11"/>
  <c r="X29" i="11"/>
  <c r="W29" i="11"/>
  <c r="V29" i="11"/>
  <c r="U29" i="11"/>
  <c r="S29" i="11"/>
  <c r="Q29" i="11"/>
  <c r="R29" i="11" s="1"/>
  <c r="O29" i="11"/>
  <c r="M29" i="11"/>
  <c r="N29" i="11" s="1"/>
  <c r="K29" i="11"/>
  <c r="I29" i="11"/>
  <c r="J29" i="11" s="1"/>
  <c r="X28" i="11"/>
  <c r="W28" i="11"/>
  <c r="V28" i="11"/>
  <c r="U28" i="11"/>
  <c r="S28" i="11"/>
  <c r="R28" i="11"/>
  <c r="Q28" i="11"/>
  <c r="O28" i="11"/>
  <c r="M28" i="11"/>
  <c r="N28" i="11" s="1"/>
  <c r="K28" i="11"/>
  <c r="I28" i="11"/>
  <c r="J28" i="11" s="1"/>
  <c r="X27" i="11"/>
  <c r="W27" i="11"/>
  <c r="V27" i="11"/>
  <c r="U27" i="11"/>
  <c r="S27" i="11"/>
  <c r="Q27" i="11"/>
  <c r="R27" i="11" s="1"/>
  <c r="O27" i="11"/>
  <c r="N27" i="11"/>
  <c r="M27" i="11"/>
  <c r="K27" i="11"/>
  <c r="I27" i="11"/>
  <c r="J27" i="11" s="1"/>
  <c r="X26" i="11"/>
  <c r="W26" i="11"/>
  <c r="V26" i="11"/>
  <c r="U26" i="11"/>
  <c r="S26" i="11"/>
  <c r="Q26" i="11"/>
  <c r="R26" i="11" s="1"/>
  <c r="O26" i="11"/>
  <c r="M26" i="11"/>
  <c r="N26" i="11" s="1"/>
  <c r="K26" i="11"/>
  <c r="J26" i="11"/>
  <c r="I26" i="11"/>
  <c r="X25" i="11"/>
  <c r="W25" i="11"/>
  <c r="V25" i="11"/>
  <c r="U25" i="11"/>
  <c r="S25" i="11"/>
  <c r="Q25" i="11"/>
  <c r="R25" i="11" s="1"/>
  <c r="O25" i="11"/>
  <c r="M25" i="11"/>
  <c r="N25" i="11" s="1"/>
  <c r="K25" i="11"/>
  <c r="I25" i="11"/>
  <c r="J25" i="11" s="1"/>
  <c r="X24" i="11"/>
  <c r="W24" i="11"/>
  <c r="V24" i="11"/>
  <c r="U24" i="11"/>
  <c r="S24" i="11"/>
  <c r="R24" i="11"/>
  <c r="Q24" i="11"/>
  <c r="O24" i="11"/>
  <c r="M24" i="11"/>
  <c r="N24" i="11" s="1"/>
  <c r="K24" i="11"/>
  <c r="I24" i="11"/>
  <c r="J24" i="11" s="1"/>
  <c r="X23" i="11"/>
  <c r="W23" i="11"/>
  <c r="V23" i="11"/>
  <c r="U23" i="11"/>
  <c r="S23" i="11"/>
  <c r="Q23" i="11"/>
  <c r="R23" i="11" s="1"/>
  <c r="O23" i="11"/>
  <c r="N23" i="11"/>
  <c r="M23" i="11"/>
  <c r="K23" i="11"/>
  <c r="I23" i="11"/>
  <c r="J23" i="11" s="1"/>
  <c r="X22" i="11"/>
  <c r="W22" i="11"/>
  <c r="V22" i="11"/>
  <c r="U22" i="11"/>
  <c r="S22" i="11"/>
  <c r="Q22" i="11"/>
  <c r="R22" i="11" s="1"/>
  <c r="O22" i="11"/>
  <c r="M22" i="11"/>
  <c r="N22" i="11" s="1"/>
  <c r="K22" i="11"/>
  <c r="J22" i="11"/>
  <c r="I22" i="11"/>
  <c r="X21" i="11"/>
  <c r="W21" i="11"/>
  <c r="V21" i="11"/>
  <c r="U21" i="11"/>
  <c r="S21" i="11"/>
  <c r="Q21" i="11"/>
  <c r="R21" i="11" s="1"/>
  <c r="O21" i="11"/>
  <c r="M21" i="11"/>
  <c r="N21" i="11" s="1"/>
  <c r="K21" i="11"/>
  <c r="I21" i="11"/>
  <c r="J21" i="11" s="1"/>
  <c r="X20" i="11"/>
  <c r="W20" i="11"/>
  <c r="V20" i="11"/>
  <c r="U20" i="11"/>
  <c r="S20" i="11"/>
  <c r="R20" i="11"/>
  <c r="Q20" i="11"/>
  <c r="O20" i="11"/>
  <c r="M20" i="11"/>
  <c r="N20" i="11" s="1"/>
  <c r="K20" i="11"/>
  <c r="I20" i="11"/>
  <c r="J20" i="11" s="1"/>
  <c r="X19" i="11"/>
  <c r="W19" i="11"/>
  <c r="V19" i="11"/>
  <c r="U19" i="11"/>
  <c r="S19" i="11"/>
  <c r="Q19" i="11"/>
  <c r="R19" i="11" s="1"/>
  <c r="O19" i="11"/>
  <c r="N19" i="11"/>
  <c r="M19" i="11"/>
  <c r="K19" i="11"/>
  <c r="I19" i="11"/>
  <c r="J19" i="11" s="1"/>
  <c r="X18" i="11"/>
  <c r="W18" i="11"/>
  <c r="V18" i="11"/>
  <c r="U18" i="11"/>
  <c r="S18" i="11"/>
  <c r="Q18" i="11"/>
  <c r="R18" i="11" s="1"/>
  <c r="O18" i="11"/>
  <c r="M18" i="11"/>
  <c r="N18" i="11" s="1"/>
  <c r="K18" i="11"/>
  <c r="J18" i="11"/>
  <c r="I18" i="11"/>
  <c r="X17" i="11"/>
  <c r="W17" i="11"/>
  <c r="V17" i="11"/>
  <c r="U17" i="11"/>
  <c r="S17" i="11"/>
  <c r="Q17" i="11"/>
  <c r="R17" i="11" s="1"/>
  <c r="O17" i="11"/>
  <c r="M17" i="11"/>
  <c r="N17" i="11" s="1"/>
  <c r="K17" i="11"/>
  <c r="I17" i="11"/>
  <c r="J17" i="11" s="1"/>
  <c r="X16" i="11"/>
  <c r="W16" i="11"/>
  <c r="V16" i="11"/>
  <c r="U16" i="11"/>
  <c r="S16" i="11"/>
  <c r="R16" i="11"/>
  <c r="Q16" i="11"/>
  <c r="O16" i="11"/>
  <c r="M16" i="11"/>
  <c r="N16" i="11" s="1"/>
  <c r="K16" i="11"/>
  <c r="I16" i="11"/>
  <c r="J16" i="11" s="1"/>
  <c r="X15" i="11"/>
  <c r="W15" i="11"/>
  <c r="V15" i="11"/>
  <c r="U15" i="11"/>
  <c r="S15" i="11"/>
  <c r="Q15" i="11"/>
  <c r="R15" i="11" s="1"/>
  <c r="O15" i="11"/>
  <c r="N15" i="11"/>
  <c r="M15" i="11"/>
  <c r="K15" i="11"/>
  <c r="I15" i="11"/>
  <c r="J15" i="11" s="1"/>
  <c r="X14" i="11"/>
  <c r="W14" i="11"/>
  <c r="V14" i="11"/>
  <c r="U14" i="11"/>
  <c r="S14" i="11"/>
  <c r="Q14" i="11"/>
  <c r="R14" i="11" s="1"/>
  <c r="O14" i="11"/>
  <c r="M14" i="11"/>
  <c r="N14" i="11" s="1"/>
  <c r="K14" i="11"/>
  <c r="J14" i="11"/>
  <c r="I14" i="11"/>
  <c r="X13" i="11"/>
  <c r="W13" i="11"/>
  <c r="V13" i="11"/>
  <c r="U13" i="11"/>
  <c r="S13" i="11"/>
  <c r="Q13" i="11"/>
  <c r="R13" i="11" s="1"/>
  <c r="O13" i="11"/>
  <c r="M13" i="11"/>
  <c r="N13" i="11" s="1"/>
  <c r="K13" i="11"/>
  <c r="I13" i="11"/>
  <c r="J13" i="11" s="1"/>
  <c r="X12" i="11"/>
  <c r="W12" i="11"/>
  <c r="V12" i="11"/>
  <c r="U12" i="11"/>
  <c r="S12" i="11"/>
  <c r="R12" i="11"/>
  <c r="Q12" i="11"/>
  <c r="O12" i="11"/>
  <c r="M12" i="11"/>
  <c r="N12" i="11" s="1"/>
  <c r="K12" i="11"/>
  <c r="I12" i="11"/>
  <c r="J12" i="11" s="1"/>
  <c r="X11" i="11"/>
  <c r="W11" i="11"/>
  <c r="V11" i="11"/>
  <c r="U11" i="11"/>
  <c r="S11" i="11"/>
  <c r="Q11" i="11"/>
  <c r="R11" i="11" s="1"/>
  <c r="O11" i="11"/>
  <c r="N11" i="11"/>
  <c r="M11" i="11"/>
  <c r="K11" i="11"/>
  <c r="I11" i="11"/>
  <c r="J11" i="11" s="1"/>
  <c r="X10" i="11"/>
  <c r="W10" i="11"/>
  <c r="V10" i="11"/>
  <c r="U10" i="11"/>
  <c r="S10" i="11"/>
  <c r="Q10" i="11"/>
  <c r="R10" i="11" s="1"/>
  <c r="O10" i="11"/>
  <c r="M10" i="11"/>
  <c r="N10" i="11" s="1"/>
  <c r="K10" i="11"/>
  <c r="J10" i="11"/>
  <c r="I10" i="11"/>
  <c r="X9" i="11"/>
  <c r="W9" i="11"/>
  <c r="V9" i="11"/>
  <c r="U9" i="11"/>
  <c r="S9" i="11"/>
  <c r="Q9" i="11"/>
  <c r="R9" i="11" s="1"/>
  <c r="O9" i="11"/>
  <c r="M9" i="11"/>
  <c r="N9" i="11" s="1"/>
  <c r="K9" i="11"/>
  <c r="I9" i="11"/>
  <c r="J9" i="11" s="1"/>
  <c r="X8" i="11"/>
  <c r="W8" i="11"/>
  <c r="V8" i="11"/>
  <c r="U8" i="11"/>
  <c r="S8" i="11"/>
  <c r="R8" i="11"/>
  <c r="Q8" i="11"/>
  <c r="O8" i="11"/>
  <c r="M8" i="11"/>
  <c r="N8" i="11" s="1"/>
  <c r="K8" i="11"/>
  <c r="I8" i="11"/>
  <c r="J8" i="11" s="1"/>
  <c r="X7" i="11"/>
  <c r="W7" i="11"/>
  <c r="V7" i="11"/>
  <c r="U7" i="11"/>
  <c r="S7" i="11"/>
  <c r="Q7" i="11"/>
  <c r="R7" i="11" s="1"/>
  <c r="O7" i="11"/>
  <c r="N7" i="11"/>
  <c r="M7" i="11"/>
  <c r="K7" i="11"/>
  <c r="I7" i="11"/>
  <c r="J7" i="11" s="1"/>
  <c r="X6" i="11"/>
  <c r="W6" i="11"/>
  <c r="V6" i="11"/>
  <c r="U6" i="11"/>
  <c r="S6" i="11"/>
  <c r="Q6" i="11"/>
  <c r="R6" i="11" s="1"/>
  <c r="O6" i="11"/>
  <c r="M6" i="11"/>
  <c r="N6" i="11" s="1"/>
  <c r="K6" i="11"/>
  <c r="J6" i="11"/>
  <c r="I6" i="11"/>
  <c r="X5" i="11"/>
  <c r="W5" i="11"/>
  <c r="V5" i="11"/>
  <c r="U5" i="11"/>
  <c r="S5" i="11"/>
  <c r="Q5" i="11"/>
  <c r="R5" i="11" s="1"/>
  <c r="O5" i="11"/>
  <c r="M5" i="11"/>
  <c r="N5" i="11" s="1"/>
  <c r="K5" i="11"/>
  <c r="I5" i="11"/>
  <c r="J5" i="11" s="1"/>
  <c r="X4" i="11"/>
  <c r="W4" i="11"/>
  <c r="V4" i="11"/>
  <c r="U4" i="11"/>
  <c r="S4" i="11"/>
  <c r="R4" i="11"/>
  <c r="Q4" i="11"/>
  <c r="O4" i="11"/>
  <c r="M4" i="11"/>
  <c r="N4" i="11" s="1"/>
  <c r="K4" i="11"/>
  <c r="I4" i="11"/>
  <c r="J4" i="11" s="1"/>
  <c r="S5" i="10"/>
  <c r="S6" i="10"/>
  <c r="S7" i="10"/>
  <c r="S8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41" i="10"/>
  <c r="S42" i="10"/>
  <c r="S43" i="10"/>
  <c r="S44" i="10"/>
  <c r="S45" i="10"/>
  <c r="S46" i="10"/>
  <c r="S47" i="10"/>
  <c r="S48" i="10"/>
  <c r="S49" i="10"/>
  <c r="S50" i="10"/>
  <c r="S51" i="10"/>
  <c r="S52" i="10"/>
  <c r="S53" i="10"/>
  <c r="S54" i="10"/>
  <c r="S55" i="10"/>
  <c r="S56" i="10"/>
  <c r="S57" i="10"/>
  <c r="S58" i="10"/>
  <c r="S59" i="10"/>
  <c r="S60" i="10"/>
  <c r="S61" i="10"/>
  <c r="S62" i="10"/>
  <c r="S63" i="10"/>
  <c r="S64" i="10"/>
  <c r="S65" i="10"/>
  <c r="S66" i="10"/>
  <c r="S67" i="10"/>
  <c r="S68" i="10"/>
  <c r="S69" i="10"/>
  <c r="S70" i="10"/>
  <c r="S71" i="10"/>
  <c r="S72" i="10"/>
  <c r="S73" i="10"/>
  <c r="S74" i="10"/>
  <c r="S75" i="10"/>
  <c r="S76" i="10"/>
  <c r="S77" i="10"/>
  <c r="S78" i="10"/>
  <c r="S79" i="10"/>
  <c r="S80" i="10"/>
  <c r="S81" i="10"/>
  <c r="S82" i="10"/>
  <c r="S83" i="10"/>
  <c r="S84" i="10"/>
  <c r="S85" i="10"/>
  <c r="S86" i="10"/>
  <c r="S87" i="10"/>
  <c r="S88" i="10"/>
  <c r="S89" i="10"/>
  <c r="S90" i="10"/>
  <c r="S91" i="10"/>
  <c r="S92" i="10"/>
  <c r="S93" i="10"/>
  <c r="S94" i="10"/>
  <c r="S95" i="10"/>
  <c r="S96" i="10"/>
  <c r="S97" i="10"/>
  <c r="S98" i="10"/>
  <c r="S99" i="10"/>
  <c r="S100" i="10"/>
  <c r="S101" i="10"/>
  <c r="S102" i="10"/>
  <c r="S103" i="10"/>
  <c r="S104" i="10"/>
  <c r="S105" i="10"/>
  <c r="S106" i="10"/>
  <c r="S107" i="10"/>
  <c r="S108" i="10"/>
  <c r="S109" i="10"/>
  <c r="S110" i="10"/>
  <c r="S111" i="10"/>
  <c r="S112" i="10"/>
  <c r="S113" i="10"/>
  <c r="S114" i="10"/>
  <c r="S115" i="10"/>
  <c r="S116" i="10"/>
  <c r="S117" i="10"/>
  <c r="S118" i="10"/>
  <c r="S119" i="10"/>
  <c r="S120" i="10"/>
  <c r="S121" i="10"/>
  <c r="S122" i="10"/>
  <c r="S123" i="10"/>
  <c r="S124" i="10"/>
  <c r="S125" i="10"/>
  <c r="S126" i="10"/>
  <c r="S127" i="10"/>
  <c r="S128" i="10"/>
  <c r="S129" i="10"/>
  <c r="S130" i="10"/>
  <c r="S131" i="10"/>
  <c r="S132" i="10"/>
  <c r="S133" i="10"/>
  <c r="S134" i="10"/>
  <c r="S135" i="10"/>
  <c r="S136" i="10"/>
  <c r="S137" i="10"/>
  <c r="S138" i="10"/>
  <c r="S139" i="10"/>
  <c r="S140" i="10"/>
  <c r="S141" i="10"/>
  <c r="S142" i="10"/>
  <c r="S143" i="10"/>
  <c r="S144" i="10"/>
  <c r="S145" i="10"/>
  <c r="S146" i="10"/>
  <c r="S147" i="10"/>
  <c r="S148" i="10"/>
  <c r="S149" i="10"/>
  <c r="S150" i="10"/>
  <c r="S151" i="10"/>
  <c r="S152" i="10"/>
  <c r="S153" i="10"/>
  <c r="S154" i="10"/>
  <c r="S155" i="10"/>
  <c r="S156" i="10"/>
  <c r="S157" i="10"/>
  <c r="S158" i="10"/>
  <c r="S159" i="10"/>
  <c r="S4" i="10"/>
  <c r="O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69" i="10"/>
  <c r="O70" i="10"/>
  <c r="O71" i="10"/>
  <c r="O72" i="10"/>
  <c r="O73" i="10"/>
  <c r="O74" i="10"/>
  <c r="O75" i="10"/>
  <c r="O76" i="10"/>
  <c r="O77" i="10"/>
  <c r="O78" i="10"/>
  <c r="O79" i="10"/>
  <c r="O80" i="10"/>
  <c r="O81" i="10"/>
  <c r="O82" i="10"/>
  <c r="O83" i="10"/>
  <c r="O84" i="10"/>
  <c r="O85" i="10"/>
  <c r="O86" i="10"/>
  <c r="O87" i="10"/>
  <c r="O88" i="10"/>
  <c r="O89" i="10"/>
  <c r="O90" i="10"/>
  <c r="O91" i="10"/>
  <c r="O92" i="10"/>
  <c r="O93" i="10"/>
  <c r="O94" i="10"/>
  <c r="O95" i="10"/>
  <c r="O96" i="10"/>
  <c r="O97" i="10"/>
  <c r="O98" i="10"/>
  <c r="O99" i="10"/>
  <c r="O100" i="10"/>
  <c r="O101" i="10"/>
  <c r="O102" i="10"/>
  <c r="O103" i="10"/>
  <c r="O104" i="10"/>
  <c r="O105" i="10"/>
  <c r="O106" i="10"/>
  <c r="O107" i="10"/>
  <c r="O108" i="10"/>
  <c r="O109" i="10"/>
  <c r="O110" i="10"/>
  <c r="O111" i="10"/>
  <c r="O112" i="10"/>
  <c r="O113" i="10"/>
  <c r="O114" i="10"/>
  <c r="O115" i="10"/>
  <c r="O116" i="10"/>
  <c r="O117" i="10"/>
  <c r="O118" i="10"/>
  <c r="O119" i="10"/>
  <c r="O120" i="10"/>
  <c r="O121" i="10"/>
  <c r="O122" i="10"/>
  <c r="O123" i="10"/>
  <c r="O124" i="10"/>
  <c r="O125" i="10"/>
  <c r="O126" i="10"/>
  <c r="O127" i="10"/>
  <c r="O128" i="10"/>
  <c r="O129" i="10"/>
  <c r="O130" i="10"/>
  <c r="O131" i="10"/>
  <c r="O132" i="10"/>
  <c r="O133" i="10"/>
  <c r="O134" i="10"/>
  <c r="O135" i="10"/>
  <c r="O136" i="10"/>
  <c r="O137" i="10"/>
  <c r="O138" i="10"/>
  <c r="O139" i="10"/>
  <c r="O140" i="10"/>
  <c r="O141" i="10"/>
  <c r="O142" i="10"/>
  <c r="O143" i="10"/>
  <c r="O144" i="10"/>
  <c r="O145" i="10"/>
  <c r="O146" i="10"/>
  <c r="O147" i="10"/>
  <c r="O148" i="10"/>
  <c r="O149" i="10"/>
  <c r="O150" i="10"/>
  <c r="O151" i="10"/>
  <c r="O152" i="10"/>
  <c r="O153" i="10"/>
  <c r="O154" i="10"/>
  <c r="O155" i="10"/>
  <c r="O156" i="10"/>
  <c r="O157" i="10"/>
  <c r="O158" i="10"/>
  <c r="O159" i="10"/>
  <c r="O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24" i="10"/>
  <c r="K125" i="10"/>
  <c r="K126" i="10"/>
  <c r="K127" i="10"/>
  <c r="K128" i="10"/>
  <c r="K129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K152" i="10"/>
  <c r="K153" i="10"/>
  <c r="K154" i="10"/>
  <c r="K155" i="10"/>
  <c r="K156" i="10"/>
  <c r="K157" i="10"/>
  <c r="K158" i="10"/>
  <c r="K159" i="10"/>
  <c r="K4" i="10"/>
  <c r="X5" i="10"/>
  <c r="X6" i="10"/>
  <c r="X7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X75" i="10"/>
  <c r="X76" i="10"/>
  <c r="X77" i="10"/>
  <c r="X78" i="10"/>
  <c r="X79" i="10"/>
  <c r="X80" i="10"/>
  <c r="X81" i="10"/>
  <c r="X82" i="10"/>
  <c r="X83" i="10"/>
  <c r="X84" i="10"/>
  <c r="X85" i="10"/>
  <c r="X86" i="10"/>
  <c r="X87" i="10"/>
  <c r="X88" i="10"/>
  <c r="X89" i="10"/>
  <c r="X90" i="10"/>
  <c r="X91" i="10"/>
  <c r="X92" i="10"/>
  <c r="X93" i="10"/>
  <c r="X94" i="10"/>
  <c r="X95" i="10"/>
  <c r="X96" i="10"/>
  <c r="X97" i="10"/>
  <c r="X98" i="10"/>
  <c r="X99" i="10"/>
  <c r="X100" i="10"/>
  <c r="X101" i="10"/>
  <c r="X102" i="10"/>
  <c r="X103" i="10"/>
  <c r="X104" i="10"/>
  <c r="X105" i="10"/>
  <c r="X106" i="10"/>
  <c r="X107" i="10"/>
  <c r="X108" i="10"/>
  <c r="X109" i="10"/>
  <c r="X110" i="10"/>
  <c r="X111" i="10"/>
  <c r="X112" i="10"/>
  <c r="X113" i="10"/>
  <c r="X114" i="10"/>
  <c r="X115" i="10"/>
  <c r="X116" i="10"/>
  <c r="X117" i="10"/>
  <c r="X118" i="10"/>
  <c r="X119" i="10"/>
  <c r="X120" i="10"/>
  <c r="X121" i="10"/>
  <c r="X122" i="10"/>
  <c r="X123" i="10"/>
  <c r="X124" i="10"/>
  <c r="X125" i="10"/>
  <c r="X126" i="10"/>
  <c r="X127" i="10"/>
  <c r="X128" i="10"/>
  <c r="X129" i="10"/>
  <c r="X130" i="10"/>
  <c r="X131" i="10"/>
  <c r="X132" i="10"/>
  <c r="X133" i="10"/>
  <c r="X134" i="10"/>
  <c r="X135" i="10"/>
  <c r="X136" i="10"/>
  <c r="X137" i="10"/>
  <c r="X138" i="10"/>
  <c r="X139" i="10"/>
  <c r="X140" i="10"/>
  <c r="X141" i="10"/>
  <c r="X142" i="10"/>
  <c r="X143" i="10"/>
  <c r="X144" i="10"/>
  <c r="X145" i="10"/>
  <c r="X146" i="10"/>
  <c r="X147" i="10"/>
  <c r="X148" i="10"/>
  <c r="X149" i="10"/>
  <c r="X150" i="10"/>
  <c r="X151" i="10"/>
  <c r="X152" i="10"/>
  <c r="X153" i="10"/>
  <c r="X154" i="10"/>
  <c r="X155" i="10"/>
  <c r="X156" i="10"/>
  <c r="X157" i="10"/>
  <c r="X158" i="10"/>
  <c r="X159" i="10"/>
  <c r="X4" i="10"/>
  <c r="W5" i="10"/>
  <c r="W6" i="10"/>
  <c r="W7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31" i="10"/>
  <c r="W32" i="10"/>
  <c r="W33" i="10"/>
  <c r="W34" i="10"/>
  <c r="W35" i="10"/>
  <c r="W36" i="10"/>
  <c r="W37" i="10"/>
  <c r="W38" i="10"/>
  <c r="W39" i="10"/>
  <c r="W40" i="10"/>
  <c r="W41" i="10"/>
  <c r="W42" i="10"/>
  <c r="W43" i="10"/>
  <c r="W44" i="10"/>
  <c r="W45" i="10"/>
  <c r="W46" i="10"/>
  <c r="W47" i="10"/>
  <c r="W48" i="10"/>
  <c r="W49" i="10"/>
  <c r="W50" i="10"/>
  <c r="W51" i="10"/>
  <c r="W52" i="10"/>
  <c r="W53" i="10"/>
  <c r="W54" i="10"/>
  <c r="W55" i="10"/>
  <c r="W56" i="10"/>
  <c r="W57" i="10"/>
  <c r="W58" i="10"/>
  <c r="W59" i="10"/>
  <c r="W60" i="10"/>
  <c r="W61" i="10"/>
  <c r="W62" i="10"/>
  <c r="W63" i="10"/>
  <c r="W64" i="10"/>
  <c r="W65" i="10"/>
  <c r="W66" i="10"/>
  <c r="W67" i="10"/>
  <c r="W68" i="10"/>
  <c r="W69" i="10"/>
  <c r="W70" i="10"/>
  <c r="W71" i="10"/>
  <c r="W72" i="10"/>
  <c r="W73" i="10"/>
  <c r="W74" i="10"/>
  <c r="W75" i="10"/>
  <c r="W76" i="10"/>
  <c r="W77" i="10"/>
  <c r="W78" i="10"/>
  <c r="W79" i="10"/>
  <c r="W80" i="10"/>
  <c r="W81" i="10"/>
  <c r="W82" i="10"/>
  <c r="W83" i="10"/>
  <c r="W84" i="10"/>
  <c r="W85" i="10"/>
  <c r="W86" i="10"/>
  <c r="W87" i="10"/>
  <c r="W88" i="10"/>
  <c r="W89" i="10"/>
  <c r="W90" i="10"/>
  <c r="W91" i="10"/>
  <c r="W92" i="10"/>
  <c r="W93" i="10"/>
  <c r="W94" i="10"/>
  <c r="W95" i="10"/>
  <c r="W96" i="10"/>
  <c r="W97" i="10"/>
  <c r="W98" i="10"/>
  <c r="W99" i="10"/>
  <c r="W100" i="10"/>
  <c r="W101" i="10"/>
  <c r="W102" i="10"/>
  <c r="W103" i="10"/>
  <c r="W104" i="10"/>
  <c r="W105" i="10"/>
  <c r="W106" i="10"/>
  <c r="W107" i="10"/>
  <c r="W108" i="10"/>
  <c r="W109" i="10"/>
  <c r="W110" i="10"/>
  <c r="W111" i="10"/>
  <c r="W112" i="10"/>
  <c r="W113" i="10"/>
  <c r="W114" i="10"/>
  <c r="W115" i="10"/>
  <c r="W116" i="10"/>
  <c r="W117" i="10"/>
  <c r="W118" i="10"/>
  <c r="W119" i="10"/>
  <c r="W120" i="10"/>
  <c r="W121" i="10"/>
  <c r="W122" i="10"/>
  <c r="W123" i="10"/>
  <c r="W124" i="10"/>
  <c r="W125" i="10"/>
  <c r="W126" i="10"/>
  <c r="W127" i="10"/>
  <c r="W128" i="10"/>
  <c r="W129" i="10"/>
  <c r="W130" i="10"/>
  <c r="W131" i="10"/>
  <c r="W132" i="10"/>
  <c r="W133" i="10"/>
  <c r="W134" i="10"/>
  <c r="W135" i="10"/>
  <c r="W136" i="10"/>
  <c r="W137" i="10"/>
  <c r="W138" i="10"/>
  <c r="W139" i="10"/>
  <c r="W140" i="10"/>
  <c r="W141" i="10"/>
  <c r="W142" i="10"/>
  <c r="W143" i="10"/>
  <c r="W144" i="10"/>
  <c r="W145" i="10"/>
  <c r="W146" i="10"/>
  <c r="W147" i="10"/>
  <c r="W148" i="10"/>
  <c r="W149" i="10"/>
  <c r="W150" i="10"/>
  <c r="W151" i="10"/>
  <c r="W152" i="10"/>
  <c r="W153" i="10"/>
  <c r="W154" i="10"/>
  <c r="W155" i="10"/>
  <c r="W156" i="10"/>
  <c r="W157" i="10"/>
  <c r="W158" i="10"/>
  <c r="W159" i="10"/>
  <c r="W4" i="10"/>
  <c r="V5" i="10"/>
  <c r="V6" i="10"/>
  <c r="V7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27" i="10"/>
  <c r="V28" i="10"/>
  <c r="V29" i="10"/>
  <c r="V30" i="10"/>
  <c r="V31" i="10"/>
  <c r="V32" i="10"/>
  <c r="V33" i="10"/>
  <c r="V34" i="10"/>
  <c r="V35" i="10"/>
  <c r="V36" i="10"/>
  <c r="V37" i="10"/>
  <c r="V38" i="10"/>
  <c r="V39" i="10"/>
  <c r="V40" i="10"/>
  <c r="V41" i="10"/>
  <c r="V42" i="10"/>
  <c r="V43" i="10"/>
  <c r="V44" i="10"/>
  <c r="V45" i="10"/>
  <c r="V46" i="10"/>
  <c r="V47" i="10"/>
  <c r="V48" i="10"/>
  <c r="V49" i="10"/>
  <c r="V50" i="10"/>
  <c r="V51" i="10"/>
  <c r="V52" i="10"/>
  <c r="V53" i="10"/>
  <c r="V54" i="10"/>
  <c r="V55" i="10"/>
  <c r="V56" i="10"/>
  <c r="V57" i="10"/>
  <c r="V58" i="10"/>
  <c r="V59" i="10"/>
  <c r="V60" i="10"/>
  <c r="V61" i="10"/>
  <c r="V62" i="10"/>
  <c r="V63" i="10"/>
  <c r="V64" i="10"/>
  <c r="V65" i="10"/>
  <c r="V66" i="10"/>
  <c r="V67" i="10"/>
  <c r="V68" i="10"/>
  <c r="V69" i="10"/>
  <c r="V70" i="10"/>
  <c r="V71" i="10"/>
  <c r="V72" i="10"/>
  <c r="V73" i="10"/>
  <c r="V74" i="10"/>
  <c r="V75" i="10"/>
  <c r="V76" i="10"/>
  <c r="V77" i="10"/>
  <c r="V78" i="10"/>
  <c r="V79" i="10"/>
  <c r="V80" i="10"/>
  <c r="V81" i="10"/>
  <c r="V82" i="10"/>
  <c r="V83" i="10"/>
  <c r="V84" i="10"/>
  <c r="V85" i="10"/>
  <c r="V86" i="10"/>
  <c r="V87" i="10"/>
  <c r="V88" i="10"/>
  <c r="V89" i="10"/>
  <c r="V90" i="10"/>
  <c r="V91" i="10"/>
  <c r="V92" i="10"/>
  <c r="V93" i="10"/>
  <c r="V94" i="10"/>
  <c r="V95" i="10"/>
  <c r="V96" i="10"/>
  <c r="V97" i="10"/>
  <c r="V98" i="10"/>
  <c r="V99" i="10"/>
  <c r="V100" i="10"/>
  <c r="V101" i="10"/>
  <c r="V102" i="10"/>
  <c r="V103" i="10"/>
  <c r="V104" i="10"/>
  <c r="V105" i="10"/>
  <c r="V106" i="10"/>
  <c r="V107" i="10"/>
  <c r="V108" i="10"/>
  <c r="V109" i="10"/>
  <c r="V110" i="10"/>
  <c r="V111" i="10"/>
  <c r="V112" i="10"/>
  <c r="V113" i="10"/>
  <c r="V114" i="10"/>
  <c r="V115" i="10"/>
  <c r="V116" i="10"/>
  <c r="V117" i="10"/>
  <c r="V118" i="10"/>
  <c r="V119" i="10"/>
  <c r="V120" i="10"/>
  <c r="V121" i="10"/>
  <c r="V122" i="10"/>
  <c r="V123" i="10"/>
  <c r="V124" i="10"/>
  <c r="V125" i="10"/>
  <c r="V126" i="10"/>
  <c r="V127" i="10"/>
  <c r="V128" i="10"/>
  <c r="V129" i="10"/>
  <c r="V130" i="10"/>
  <c r="V131" i="10"/>
  <c r="V132" i="10"/>
  <c r="V133" i="10"/>
  <c r="V134" i="10"/>
  <c r="V135" i="10"/>
  <c r="V136" i="10"/>
  <c r="V137" i="10"/>
  <c r="V138" i="10"/>
  <c r="V139" i="10"/>
  <c r="V140" i="10"/>
  <c r="V141" i="10"/>
  <c r="V142" i="10"/>
  <c r="V143" i="10"/>
  <c r="V144" i="10"/>
  <c r="V145" i="10"/>
  <c r="V146" i="10"/>
  <c r="V147" i="10"/>
  <c r="V148" i="10"/>
  <c r="V149" i="10"/>
  <c r="V150" i="10"/>
  <c r="V151" i="10"/>
  <c r="V152" i="10"/>
  <c r="V153" i="10"/>
  <c r="V154" i="10"/>
  <c r="V155" i="10"/>
  <c r="V156" i="10"/>
  <c r="V157" i="10"/>
  <c r="V158" i="10"/>
  <c r="V159" i="10"/>
  <c r="V4" i="10"/>
  <c r="U5" i="10"/>
  <c r="U6" i="10"/>
  <c r="U7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U53" i="10"/>
  <c r="U54" i="10"/>
  <c r="U55" i="10"/>
  <c r="U56" i="10"/>
  <c r="U57" i="10"/>
  <c r="U58" i="10"/>
  <c r="U59" i="10"/>
  <c r="U60" i="10"/>
  <c r="U61" i="10"/>
  <c r="U62" i="10"/>
  <c r="U63" i="10"/>
  <c r="U64" i="10"/>
  <c r="U65" i="10"/>
  <c r="U66" i="10"/>
  <c r="U67" i="10"/>
  <c r="U68" i="10"/>
  <c r="U69" i="10"/>
  <c r="U70" i="10"/>
  <c r="U71" i="10"/>
  <c r="U72" i="10"/>
  <c r="U73" i="10"/>
  <c r="U74" i="10"/>
  <c r="U75" i="10"/>
  <c r="U76" i="10"/>
  <c r="U77" i="10"/>
  <c r="U78" i="10"/>
  <c r="U79" i="10"/>
  <c r="U80" i="10"/>
  <c r="U81" i="10"/>
  <c r="U82" i="10"/>
  <c r="U83" i="10"/>
  <c r="U84" i="10"/>
  <c r="U85" i="10"/>
  <c r="U86" i="10"/>
  <c r="U87" i="10"/>
  <c r="U88" i="10"/>
  <c r="U89" i="10"/>
  <c r="U90" i="10"/>
  <c r="U91" i="10"/>
  <c r="U92" i="10"/>
  <c r="U93" i="10"/>
  <c r="U94" i="10"/>
  <c r="U95" i="10"/>
  <c r="U96" i="10"/>
  <c r="U97" i="10"/>
  <c r="U98" i="10"/>
  <c r="U99" i="10"/>
  <c r="U100" i="10"/>
  <c r="U101" i="10"/>
  <c r="U102" i="10"/>
  <c r="U103" i="10"/>
  <c r="U104" i="10"/>
  <c r="U105" i="10"/>
  <c r="U106" i="10"/>
  <c r="U107" i="10"/>
  <c r="U108" i="10"/>
  <c r="U109" i="10"/>
  <c r="U110" i="10"/>
  <c r="U111" i="10"/>
  <c r="U112" i="10"/>
  <c r="U113" i="10"/>
  <c r="U114" i="10"/>
  <c r="U115" i="10"/>
  <c r="U116" i="10"/>
  <c r="U117" i="10"/>
  <c r="U118" i="10"/>
  <c r="U119" i="10"/>
  <c r="U120" i="10"/>
  <c r="U121" i="10"/>
  <c r="U122" i="10"/>
  <c r="U123" i="10"/>
  <c r="U124" i="10"/>
  <c r="U125" i="10"/>
  <c r="U126" i="10"/>
  <c r="U127" i="10"/>
  <c r="U128" i="10"/>
  <c r="U129" i="10"/>
  <c r="U130" i="10"/>
  <c r="U131" i="10"/>
  <c r="U132" i="10"/>
  <c r="U133" i="10"/>
  <c r="U134" i="10"/>
  <c r="U135" i="10"/>
  <c r="U136" i="10"/>
  <c r="U137" i="10"/>
  <c r="U138" i="10"/>
  <c r="U139" i="10"/>
  <c r="U140" i="10"/>
  <c r="U141" i="10"/>
  <c r="U142" i="10"/>
  <c r="U143" i="10"/>
  <c r="U144" i="10"/>
  <c r="U145" i="10"/>
  <c r="U146" i="10"/>
  <c r="U147" i="10"/>
  <c r="U148" i="10"/>
  <c r="U149" i="10"/>
  <c r="U150" i="10"/>
  <c r="U151" i="10"/>
  <c r="U152" i="10"/>
  <c r="U153" i="10"/>
  <c r="U154" i="10"/>
  <c r="U155" i="10"/>
  <c r="U156" i="10"/>
  <c r="U157" i="10"/>
  <c r="U158" i="10"/>
  <c r="U159" i="10"/>
  <c r="U4" i="10"/>
  <c r="Q159" i="10" l="1"/>
  <c r="R159" i="10" s="1"/>
  <c r="M159" i="10"/>
  <c r="N159" i="10" s="1"/>
  <c r="I159" i="10"/>
  <c r="J159" i="10" s="1"/>
  <c r="R158" i="10"/>
  <c r="Q158" i="10"/>
  <c r="M158" i="10"/>
  <c r="N158" i="10" s="1"/>
  <c r="I158" i="10"/>
  <c r="J158" i="10" s="1"/>
  <c r="Q157" i="10"/>
  <c r="R157" i="10" s="1"/>
  <c r="N157" i="10"/>
  <c r="M157" i="10"/>
  <c r="I157" i="10"/>
  <c r="J157" i="10" s="1"/>
  <c r="Q156" i="10"/>
  <c r="R156" i="10" s="1"/>
  <c r="M156" i="10"/>
  <c r="N156" i="10" s="1"/>
  <c r="J156" i="10"/>
  <c r="I156" i="10"/>
  <c r="Q155" i="10"/>
  <c r="R155" i="10" s="1"/>
  <c r="M155" i="10"/>
  <c r="N155" i="10" s="1"/>
  <c r="I155" i="10"/>
  <c r="J155" i="10" s="1"/>
  <c r="R154" i="10"/>
  <c r="Q154" i="10"/>
  <c r="M154" i="10"/>
  <c r="N154" i="10" s="1"/>
  <c r="I154" i="10"/>
  <c r="J154" i="10" s="1"/>
  <c r="Q153" i="10"/>
  <c r="R153" i="10" s="1"/>
  <c r="N153" i="10"/>
  <c r="M153" i="10"/>
  <c r="I153" i="10"/>
  <c r="J153" i="10" s="1"/>
  <c r="Q152" i="10"/>
  <c r="R152" i="10" s="1"/>
  <c r="M152" i="10"/>
  <c r="N152" i="10" s="1"/>
  <c r="J152" i="10"/>
  <c r="I152" i="10"/>
  <c r="Q151" i="10"/>
  <c r="R151" i="10" s="1"/>
  <c r="M151" i="10"/>
  <c r="N151" i="10" s="1"/>
  <c r="I151" i="10"/>
  <c r="J151" i="10" s="1"/>
  <c r="R150" i="10"/>
  <c r="Q150" i="10"/>
  <c r="M150" i="10"/>
  <c r="N150" i="10" s="1"/>
  <c r="I150" i="10"/>
  <c r="J150" i="10" s="1"/>
  <c r="Q149" i="10"/>
  <c r="R149" i="10" s="1"/>
  <c r="N149" i="10"/>
  <c r="M149" i="10"/>
  <c r="I149" i="10"/>
  <c r="J149" i="10" s="1"/>
  <c r="Q148" i="10"/>
  <c r="R148" i="10" s="1"/>
  <c r="M148" i="10"/>
  <c r="N148" i="10" s="1"/>
  <c r="J148" i="10"/>
  <c r="I148" i="10"/>
  <c r="Q147" i="10"/>
  <c r="R147" i="10" s="1"/>
  <c r="M147" i="10"/>
  <c r="N147" i="10" s="1"/>
  <c r="I147" i="10"/>
  <c r="J147" i="10" s="1"/>
  <c r="R146" i="10"/>
  <c r="Q146" i="10"/>
  <c r="M146" i="10"/>
  <c r="N146" i="10" s="1"/>
  <c r="I146" i="10"/>
  <c r="J146" i="10" s="1"/>
  <c r="Q145" i="10"/>
  <c r="R145" i="10" s="1"/>
  <c r="N145" i="10"/>
  <c r="M145" i="10"/>
  <c r="I145" i="10"/>
  <c r="J145" i="10" s="1"/>
  <c r="Q144" i="10"/>
  <c r="R144" i="10" s="1"/>
  <c r="M144" i="10"/>
  <c r="N144" i="10" s="1"/>
  <c r="J144" i="10"/>
  <c r="I144" i="10"/>
  <c r="Q143" i="10"/>
  <c r="R143" i="10" s="1"/>
  <c r="M143" i="10"/>
  <c r="N143" i="10" s="1"/>
  <c r="I143" i="10"/>
  <c r="J143" i="10" s="1"/>
  <c r="R142" i="10"/>
  <c r="Q142" i="10"/>
  <c r="M142" i="10"/>
  <c r="N142" i="10" s="1"/>
  <c r="I142" i="10"/>
  <c r="J142" i="10" s="1"/>
  <c r="Q141" i="10"/>
  <c r="R141" i="10" s="1"/>
  <c r="N141" i="10"/>
  <c r="M141" i="10"/>
  <c r="I141" i="10"/>
  <c r="J141" i="10" s="1"/>
  <c r="Q140" i="10"/>
  <c r="R140" i="10" s="1"/>
  <c r="M140" i="10"/>
  <c r="N140" i="10" s="1"/>
  <c r="J140" i="10"/>
  <c r="I140" i="10"/>
  <c r="Q139" i="10"/>
  <c r="R139" i="10" s="1"/>
  <c r="M139" i="10"/>
  <c r="N139" i="10" s="1"/>
  <c r="I139" i="10"/>
  <c r="J139" i="10" s="1"/>
  <c r="R138" i="10"/>
  <c r="Q138" i="10"/>
  <c r="M138" i="10"/>
  <c r="N138" i="10" s="1"/>
  <c r="I138" i="10"/>
  <c r="J138" i="10" s="1"/>
  <c r="Q137" i="10"/>
  <c r="R137" i="10" s="1"/>
  <c r="N137" i="10"/>
  <c r="M137" i="10"/>
  <c r="I137" i="10"/>
  <c r="J137" i="10" s="1"/>
  <c r="Q136" i="10"/>
  <c r="R136" i="10" s="1"/>
  <c r="M136" i="10"/>
  <c r="N136" i="10" s="1"/>
  <c r="J136" i="10"/>
  <c r="I136" i="10"/>
  <c r="Q135" i="10"/>
  <c r="R135" i="10" s="1"/>
  <c r="M135" i="10"/>
  <c r="N135" i="10" s="1"/>
  <c r="I135" i="10"/>
  <c r="J135" i="10" s="1"/>
  <c r="R134" i="10"/>
  <c r="Q134" i="10"/>
  <c r="M134" i="10"/>
  <c r="N134" i="10" s="1"/>
  <c r="I134" i="10"/>
  <c r="J134" i="10" s="1"/>
  <c r="Q133" i="10"/>
  <c r="R133" i="10" s="1"/>
  <c r="N133" i="10"/>
  <c r="M133" i="10"/>
  <c r="I133" i="10"/>
  <c r="J133" i="10" s="1"/>
  <c r="Q132" i="10"/>
  <c r="R132" i="10" s="1"/>
  <c r="M132" i="10"/>
  <c r="N132" i="10" s="1"/>
  <c r="J132" i="10"/>
  <c r="I132" i="10"/>
  <c r="Q131" i="10"/>
  <c r="R131" i="10" s="1"/>
  <c r="M131" i="10"/>
  <c r="N131" i="10" s="1"/>
  <c r="I131" i="10"/>
  <c r="J131" i="10" s="1"/>
  <c r="R130" i="10"/>
  <c r="Q130" i="10"/>
  <c r="M130" i="10"/>
  <c r="N130" i="10" s="1"/>
  <c r="I130" i="10"/>
  <c r="J130" i="10" s="1"/>
  <c r="Q129" i="10"/>
  <c r="R129" i="10" s="1"/>
  <c r="N129" i="10"/>
  <c r="M129" i="10"/>
  <c r="I129" i="10"/>
  <c r="J129" i="10" s="1"/>
  <c r="Q128" i="10"/>
  <c r="R128" i="10" s="1"/>
  <c r="M128" i="10"/>
  <c r="N128" i="10" s="1"/>
  <c r="J128" i="10"/>
  <c r="I128" i="10"/>
  <c r="Q127" i="10"/>
  <c r="R127" i="10" s="1"/>
  <c r="M127" i="10"/>
  <c r="N127" i="10" s="1"/>
  <c r="I127" i="10"/>
  <c r="J127" i="10" s="1"/>
  <c r="R126" i="10"/>
  <c r="Q126" i="10"/>
  <c r="M126" i="10"/>
  <c r="N126" i="10" s="1"/>
  <c r="I126" i="10"/>
  <c r="J126" i="10" s="1"/>
  <c r="Q125" i="10"/>
  <c r="R125" i="10" s="1"/>
  <c r="N125" i="10"/>
  <c r="M125" i="10"/>
  <c r="I125" i="10"/>
  <c r="J125" i="10" s="1"/>
  <c r="Q124" i="10"/>
  <c r="R124" i="10" s="1"/>
  <c r="M124" i="10"/>
  <c r="N124" i="10" s="1"/>
  <c r="J124" i="10"/>
  <c r="I124" i="10"/>
  <c r="Q123" i="10"/>
  <c r="R123" i="10" s="1"/>
  <c r="M123" i="10"/>
  <c r="N123" i="10" s="1"/>
  <c r="I123" i="10"/>
  <c r="J123" i="10" s="1"/>
  <c r="R122" i="10"/>
  <c r="Q122" i="10"/>
  <c r="M122" i="10"/>
  <c r="N122" i="10" s="1"/>
  <c r="I122" i="10"/>
  <c r="J122" i="10" s="1"/>
  <c r="Q121" i="10"/>
  <c r="R121" i="10" s="1"/>
  <c r="N121" i="10"/>
  <c r="M121" i="10"/>
  <c r="I121" i="10"/>
  <c r="J121" i="10" s="1"/>
  <c r="Q120" i="10"/>
  <c r="R120" i="10" s="1"/>
  <c r="M120" i="10"/>
  <c r="N120" i="10" s="1"/>
  <c r="J120" i="10"/>
  <c r="I120" i="10"/>
  <c r="Q119" i="10"/>
  <c r="R119" i="10" s="1"/>
  <c r="M119" i="10"/>
  <c r="N119" i="10" s="1"/>
  <c r="I119" i="10"/>
  <c r="J119" i="10" s="1"/>
  <c r="R118" i="10"/>
  <c r="Q118" i="10"/>
  <c r="M118" i="10"/>
  <c r="N118" i="10" s="1"/>
  <c r="I118" i="10"/>
  <c r="J118" i="10" s="1"/>
  <c r="Q117" i="10"/>
  <c r="R117" i="10" s="1"/>
  <c r="N117" i="10"/>
  <c r="M117" i="10"/>
  <c r="I117" i="10"/>
  <c r="J117" i="10" s="1"/>
  <c r="Q116" i="10"/>
  <c r="R116" i="10" s="1"/>
  <c r="M116" i="10"/>
  <c r="N116" i="10" s="1"/>
  <c r="J116" i="10"/>
  <c r="I116" i="10"/>
  <c r="Q115" i="10"/>
  <c r="R115" i="10" s="1"/>
  <c r="M115" i="10"/>
  <c r="N115" i="10" s="1"/>
  <c r="I115" i="10"/>
  <c r="J115" i="10" s="1"/>
  <c r="R114" i="10"/>
  <c r="Q114" i="10"/>
  <c r="M114" i="10"/>
  <c r="N114" i="10" s="1"/>
  <c r="I114" i="10"/>
  <c r="J114" i="10" s="1"/>
  <c r="Q113" i="10"/>
  <c r="R113" i="10" s="1"/>
  <c r="N113" i="10"/>
  <c r="M113" i="10"/>
  <c r="I113" i="10"/>
  <c r="J113" i="10" s="1"/>
  <c r="Q112" i="10"/>
  <c r="R112" i="10" s="1"/>
  <c r="M112" i="10"/>
  <c r="N112" i="10" s="1"/>
  <c r="J112" i="10"/>
  <c r="I112" i="10"/>
  <c r="Q111" i="10"/>
  <c r="R111" i="10" s="1"/>
  <c r="M111" i="10"/>
  <c r="N111" i="10" s="1"/>
  <c r="I111" i="10"/>
  <c r="J111" i="10" s="1"/>
  <c r="R110" i="10"/>
  <c r="Q110" i="10"/>
  <c r="M110" i="10"/>
  <c r="N110" i="10" s="1"/>
  <c r="I110" i="10"/>
  <c r="J110" i="10" s="1"/>
  <c r="Q109" i="10"/>
  <c r="R109" i="10" s="1"/>
  <c r="N109" i="10"/>
  <c r="M109" i="10"/>
  <c r="I109" i="10"/>
  <c r="J109" i="10" s="1"/>
  <c r="Q108" i="10"/>
  <c r="R108" i="10" s="1"/>
  <c r="M108" i="10"/>
  <c r="N108" i="10" s="1"/>
  <c r="J108" i="10"/>
  <c r="I108" i="10"/>
  <c r="Q107" i="10"/>
  <c r="R107" i="10" s="1"/>
  <c r="M107" i="10"/>
  <c r="N107" i="10" s="1"/>
  <c r="I107" i="10"/>
  <c r="J107" i="10" s="1"/>
  <c r="R106" i="10"/>
  <c r="Q106" i="10"/>
  <c r="M106" i="10"/>
  <c r="N106" i="10" s="1"/>
  <c r="I106" i="10"/>
  <c r="J106" i="10" s="1"/>
  <c r="Q105" i="10"/>
  <c r="R105" i="10" s="1"/>
  <c r="N105" i="10"/>
  <c r="M105" i="10"/>
  <c r="I105" i="10"/>
  <c r="J105" i="10" s="1"/>
  <c r="Q104" i="10"/>
  <c r="R104" i="10" s="1"/>
  <c r="M104" i="10"/>
  <c r="N104" i="10" s="1"/>
  <c r="J104" i="10"/>
  <c r="I104" i="10"/>
  <c r="Q103" i="10"/>
  <c r="R103" i="10" s="1"/>
  <c r="M103" i="10"/>
  <c r="N103" i="10" s="1"/>
  <c r="I103" i="10"/>
  <c r="J103" i="10" s="1"/>
  <c r="R102" i="10"/>
  <c r="Q102" i="10"/>
  <c r="M102" i="10"/>
  <c r="N102" i="10" s="1"/>
  <c r="I102" i="10"/>
  <c r="J102" i="10" s="1"/>
  <c r="Q101" i="10"/>
  <c r="R101" i="10" s="1"/>
  <c r="N101" i="10"/>
  <c r="M101" i="10"/>
  <c r="I101" i="10"/>
  <c r="J101" i="10" s="1"/>
  <c r="Q100" i="10"/>
  <c r="R100" i="10" s="1"/>
  <c r="M100" i="10"/>
  <c r="N100" i="10" s="1"/>
  <c r="J100" i="10"/>
  <c r="I100" i="10"/>
  <c r="Q99" i="10"/>
  <c r="R99" i="10" s="1"/>
  <c r="M99" i="10"/>
  <c r="N99" i="10" s="1"/>
  <c r="I99" i="10"/>
  <c r="J99" i="10" s="1"/>
  <c r="R98" i="10"/>
  <c r="Q98" i="10"/>
  <c r="M98" i="10"/>
  <c r="N98" i="10" s="1"/>
  <c r="I98" i="10"/>
  <c r="J98" i="10" s="1"/>
  <c r="Q97" i="10"/>
  <c r="R97" i="10" s="1"/>
  <c r="N97" i="10"/>
  <c r="M97" i="10"/>
  <c r="I97" i="10"/>
  <c r="J97" i="10" s="1"/>
  <c r="Q96" i="10"/>
  <c r="R96" i="10" s="1"/>
  <c r="M96" i="10"/>
  <c r="N96" i="10" s="1"/>
  <c r="J96" i="10"/>
  <c r="I96" i="10"/>
  <c r="Q95" i="10"/>
  <c r="R95" i="10" s="1"/>
  <c r="M95" i="10"/>
  <c r="N95" i="10" s="1"/>
  <c r="I95" i="10"/>
  <c r="J95" i="10" s="1"/>
  <c r="R94" i="10"/>
  <c r="Q94" i="10"/>
  <c r="M94" i="10"/>
  <c r="N94" i="10" s="1"/>
  <c r="I94" i="10"/>
  <c r="J94" i="10" s="1"/>
  <c r="Q93" i="10"/>
  <c r="R93" i="10" s="1"/>
  <c r="N93" i="10"/>
  <c r="M93" i="10"/>
  <c r="I93" i="10"/>
  <c r="J93" i="10" s="1"/>
  <c r="Q92" i="10"/>
  <c r="R92" i="10" s="1"/>
  <c r="M92" i="10"/>
  <c r="N92" i="10" s="1"/>
  <c r="J92" i="10"/>
  <c r="I92" i="10"/>
  <c r="Q91" i="10"/>
  <c r="R91" i="10" s="1"/>
  <c r="M91" i="10"/>
  <c r="N91" i="10" s="1"/>
  <c r="I91" i="10"/>
  <c r="J91" i="10" s="1"/>
  <c r="R90" i="10"/>
  <c r="Q90" i="10"/>
  <c r="M90" i="10"/>
  <c r="N90" i="10" s="1"/>
  <c r="I90" i="10"/>
  <c r="J90" i="10" s="1"/>
  <c r="Q89" i="10"/>
  <c r="R89" i="10" s="1"/>
  <c r="N89" i="10"/>
  <c r="M89" i="10"/>
  <c r="I89" i="10"/>
  <c r="J89" i="10" s="1"/>
  <c r="Q88" i="10"/>
  <c r="R88" i="10" s="1"/>
  <c r="M88" i="10"/>
  <c r="N88" i="10" s="1"/>
  <c r="J88" i="10"/>
  <c r="I88" i="10"/>
  <c r="Q87" i="10"/>
  <c r="R87" i="10" s="1"/>
  <c r="M87" i="10"/>
  <c r="N87" i="10" s="1"/>
  <c r="I87" i="10"/>
  <c r="J87" i="10" s="1"/>
  <c r="R86" i="10"/>
  <c r="Q86" i="10"/>
  <c r="M86" i="10"/>
  <c r="N86" i="10" s="1"/>
  <c r="I86" i="10"/>
  <c r="J86" i="10" s="1"/>
  <c r="Q85" i="10"/>
  <c r="R85" i="10" s="1"/>
  <c r="N85" i="10"/>
  <c r="M85" i="10"/>
  <c r="I85" i="10"/>
  <c r="J85" i="10" s="1"/>
  <c r="Q84" i="10"/>
  <c r="R84" i="10" s="1"/>
  <c r="M84" i="10"/>
  <c r="N84" i="10" s="1"/>
  <c r="J84" i="10"/>
  <c r="I84" i="10"/>
  <c r="Q83" i="10"/>
  <c r="R83" i="10" s="1"/>
  <c r="M83" i="10"/>
  <c r="N83" i="10" s="1"/>
  <c r="I83" i="10"/>
  <c r="J83" i="10" s="1"/>
  <c r="R82" i="10"/>
  <c r="Q82" i="10"/>
  <c r="M82" i="10"/>
  <c r="N82" i="10" s="1"/>
  <c r="I82" i="10"/>
  <c r="J82" i="10" s="1"/>
  <c r="Q81" i="10"/>
  <c r="R81" i="10" s="1"/>
  <c r="N81" i="10"/>
  <c r="M81" i="10"/>
  <c r="I81" i="10"/>
  <c r="J81" i="10" s="1"/>
  <c r="Q80" i="10"/>
  <c r="R80" i="10" s="1"/>
  <c r="M80" i="10"/>
  <c r="N80" i="10" s="1"/>
  <c r="J80" i="10"/>
  <c r="I80" i="10"/>
  <c r="Q79" i="10"/>
  <c r="R79" i="10" s="1"/>
  <c r="M79" i="10"/>
  <c r="N79" i="10" s="1"/>
  <c r="I79" i="10"/>
  <c r="J79" i="10" s="1"/>
  <c r="R78" i="10"/>
  <c r="Q78" i="10"/>
  <c r="M78" i="10"/>
  <c r="N78" i="10" s="1"/>
  <c r="I78" i="10"/>
  <c r="J78" i="10" s="1"/>
  <c r="Q77" i="10"/>
  <c r="R77" i="10" s="1"/>
  <c r="N77" i="10"/>
  <c r="M77" i="10"/>
  <c r="I77" i="10"/>
  <c r="J77" i="10" s="1"/>
  <c r="Q76" i="10"/>
  <c r="R76" i="10" s="1"/>
  <c r="M76" i="10"/>
  <c r="N76" i="10" s="1"/>
  <c r="J76" i="10"/>
  <c r="I76" i="10"/>
  <c r="Q75" i="10"/>
  <c r="R75" i="10" s="1"/>
  <c r="M75" i="10"/>
  <c r="N75" i="10" s="1"/>
  <c r="I75" i="10"/>
  <c r="J75" i="10" s="1"/>
  <c r="R74" i="10"/>
  <c r="Q74" i="10"/>
  <c r="M74" i="10"/>
  <c r="N74" i="10" s="1"/>
  <c r="I74" i="10"/>
  <c r="J74" i="10" s="1"/>
  <c r="Q73" i="10"/>
  <c r="R73" i="10" s="1"/>
  <c r="N73" i="10"/>
  <c r="M73" i="10"/>
  <c r="I73" i="10"/>
  <c r="J73" i="10" s="1"/>
  <c r="Q72" i="10"/>
  <c r="R72" i="10" s="1"/>
  <c r="M72" i="10"/>
  <c r="N72" i="10" s="1"/>
  <c r="J72" i="10"/>
  <c r="I72" i="10"/>
  <c r="Q71" i="10"/>
  <c r="R71" i="10" s="1"/>
  <c r="M71" i="10"/>
  <c r="N71" i="10" s="1"/>
  <c r="I71" i="10"/>
  <c r="J71" i="10" s="1"/>
  <c r="R70" i="10"/>
  <c r="Q70" i="10"/>
  <c r="M70" i="10"/>
  <c r="N70" i="10" s="1"/>
  <c r="I70" i="10"/>
  <c r="J70" i="10" s="1"/>
  <c r="Q69" i="10"/>
  <c r="R69" i="10" s="1"/>
  <c r="N69" i="10"/>
  <c r="M69" i="10"/>
  <c r="I69" i="10"/>
  <c r="J69" i="10" s="1"/>
  <c r="Q68" i="10"/>
  <c r="R68" i="10" s="1"/>
  <c r="M68" i="10"/>
  <c r="N68" i="10" s="1"/>
  <c r="J68" i="10"/>
  <c r="I68" i="10"/>
  <c r="Q67" i="10"/>
  <c r="R67" i="10" s="1"/>
  <c r="M67" i="10"/>
  <c r="N67" i="10" s="1"/>
  <c r="I67" i="10"/>
  <c r="J67" i="10" s="1"/>
  <c r="R66" i="10"/>
  <c r="Q66" i="10"/>
  <c r="M66" i="10"/>
  <c r="N66" i="10" s="1"/>
  <c r="I66" i="10"/>
  <c r="J66" i="10" s="1"/>
  <c r="Q65" i="10"/>
  <c r="R65" i="10" s="1"/>
  <c r="N65" i="10"/>
  <c r="M65" i="10"/>
  <c r="I65" i="10"/>
  <c r="J65" i="10" s="1"/>
  <c r="Q64" i="10"/>
  <c r="R64" i="10" s="1"/>
  <c r="M64" i="10"/>
  <c r="N64" i="10" s="1"/>
  <c r="J64" i="10"/>
  <c r="I64" i="10"/>
  <c r="Q63" i="10"/>
  <c r="R63" i="10" s="1"/>
  <c r="M63" i="10"/>
  <c r="N63" i="10" s="1"/>
  <c r="I63" i="10"/>
  <c r="J63" i="10" s="1"/>
  <c r="R62" i="10"/>
  <c r="Q62" i="10"/>
  <c r="M62" i="10"/>
  <c r="N62" i="10" s="1"/>
  <c r="I62" i="10"/>
  <c r="J62" i="10" s="1"/>
  <c r="Q61" i="10"/>
  <c r="R61" i="10" s="1"/>
  <c r="N61" i="10"/>
  <c r="M61" i="10"/>
  <c r="I61" i="10"/>
  <c r="J61" i="10" s="1"/>
  <c r="Q60" i="10"/>
  <c r="R60" i="10" s="1"/>
  <c r="M60" i="10"/>
  <c r="N60" i="10" s="1"/>
  <c r="J60" i="10"/>
  <c r="I60" i="10"/>
  <c r="Q59" i="10"/>
  <c r="R59" i="10" s="1"/>
  <c r="M59" i="10"/>
  <c r="N59" i="10" s="1"/>
  <c r="I59" i="10"/>
  <c r="J59" i="10" s="1"/>
  <c r="R58" i="10"/>
  <c r="Q58" i="10"/>
  <c r="M58" i="10"/>
  <c r="N58" i="10" s="1"/>
  <c r="I58" i="10"/>
  <c r="J58" i="10" s="1"/>
  <c r="Q57" i="10"/>
  <c r="R57" i="10" s="1"/>
  <c r="N57" i="10"/>
  <c r="M57" i="10"/>
  <c r="I57" i="10"/>
  <c r="J57" i="10" s="1"/>
  <c r="Q56" i="10"/>
  <c r="R56" i="10" s="1"/>
  <c r="M56" i="10"/>
  <c r="N56" i="10" s="1"/>
  <c r="J56" i="10"/>
  <c r="I56" i="10"/>
  <c r="Q55" i="10"/>
  <c r="R55" i="10" s="1"/>
  <c r="M55" i="10"/>
  <c r="N55" i="10" s="1"/>
  <c r="I55" i="10"/>
  <c r="J55" i="10" s="1"/>
  <c r="R54" i="10"/>
  <c r="Q54" i="10"/>
  <c r="M54" i="10"/>
  <c r="N54" i="10" s="1"/>
  <c r="I54" i="10"/>
  <c r="J54" i="10" s="1"/>
  <c r="Q53" i="10"/>
  <c r="R53" i="10" s="1"/>
  <c r="N53" i="10"/>
  <c r="M53" i="10"/>
  <c r="I53" i="10"/>
  <c r="J53" i="10" s="1"/>
  <c r="Q52" i="10"/>
  <c r="R52" i="10" s="1"/>
  <c r="M52" i="10"/>
  <c r="N52" i="10" s="1"/>
  <c r="J52" i="10"/>
  <c r="I52" i="10"/>
  <c r="Q51" i="10"/>
  <c r="R51" i="10" s="1"/>
  <c r="M51" i="10"/>
  <c r="N51" i="10" s="1"/>
  <c r="I51" i="10"/>
  <c r="J51" i="10" s="1"/>
  <c r="R50" i="10"/>
  <c r="Q50" i="10"/>
  <c r="M50" i="10"/>
  <c r="N50" i="10" s="1"/>
  <c r="I50" i="10"/>
  <c r="J50" i="10" s="1"/>
  <c r="Q49" i="10"/>
  <c r="R49" i="10" s="1"/>
  <c r="N49" i="10"/>
  <c r="M49" i="10"/>
  <c r="I49" i="10"/>
  <c r="J49" i="10" s="1"/>
  <c r="Q48" i="10"/>
  <c r="R48" i="10" s="1"/>
  <c r="M48" i="10"/>
  <c r="N48" i="10" s="1"/>
  <c r="J48" i="10"/>
  <c r="I48" i="10"/>
  <c r="Q47" i="10"/>
  <c r="R47" i="10" s="1"/>
  <c r="M47" i="10"/>
  <c r="N47" i="10" s="1"/>
  <c r="I47" i="10"/>
  <c r="J47" i="10" s="1"/>
  <c r="Q46" i="10"/>
  <c r="R46" i="10" s="1"/>
  <c r="M46" i="10"/>
  <c r="N46" i="10" s="1"/>
  <c r="I46" i="10"/>
  <c r="J46" i="10" s="1"/>
  <c r="Q45" i="10"/>
  <c r="R45" i="10" s="1"/>
  <c r="M45" i="10"/>
  <c r="N45" i="10" s="1"/>
  <c r="I45" i="10"/>
  <c r="J45" i="10" s="1"/>
  <c r="R44" i="10"/>
  <c r="Q44" i="10"/>
  <c r="M44" i="10"/>
  <c r="N44" i="10" s="1"/>
  <c r="I44" i="10"/>
  <c r="J44" i="10" s="1"/>
  <c r="Q43" i="10"/>
  <c r="R43" i="10" s="1"/>
  <c r="N43" i="10"/>
  <c r="M43" i="10"/>
  <c r="I43" i="10"/>
  <c r="J43" i="10" s="1"/>
  <c r="Q42" i="10"/>
  <c r="R42" i="10" s="1"/>
  <c r="M42" i="10"/>
  <c r="N42" i="10" s="1"/>
  <c r="J42" i="10"/>
  <c r="I42" i="10"/>
  <c r="Q41" i="10"/>
  <c r="R41" i="10" s="1"/>
  <c r="M41" i="10"/>
  <c r="N41" i="10" s="1"/>
  <c r="I41" i="10"/>
  <c r="J41" i="10" s="1"/>
  <c r="R40" i="10"/>
  <c r="Q40" i="10"/>
  <c r="M40" i="10"/>
  <c r="N40" i="10" s="1"/>
  <c r="I40" i="10"/>
  <c r="J40" i="10" s="1"/>
  <c r="Q39" i="10"/>
  <c r="R39" i="10" s="1"/>
  <c r="M39" i="10"/>
  <c r="N39" i="10" s="1"/>
  <c r="I39" i="10"/>
  <c r="J39" i="10" s="1"/>
  <c r="Q38" i="10"/>
  <c r="R38" i="10" s="1"/>
  <c r="M38" i="10"/>
  <c r="N38" i="10" s="1"/>
  <c r="I38" i="10"/>
  <c r="J38" i="10" s="1"/>
  <c r="R37" i="10"/>
  <c r="Q37" i="10"/>
  <c r="M37" i="10"/>
  <c r="N37" i="10" s="1"/>
  <c r="I37" i="10"/>
  <c r="J37" i="10" s="1"/>
  <c r="Q36" i="10"/>
  <c r="R36" i="10" s="1"/>
  <c r="N36" i="10"/>
  <c r="M36" i="10"/>
  <c r="I36" i="10"/>
  <c r="J36" i="10" s="1"/>
  <c r="Q35" i="10"/>
  <c r="R35" i="10" s="1"/>
  <c r="M35" i="10"/>
  <c r="N35" i="10" s="1"/>
  <c r="J35" i="10"/>
  <c r="I35" i="10"/>
  <c r="Q34" i="10"/>
  <c r="R34" i="10" s="1"/>
  <c r="M34" i="10"/>
  <c r="N34" i="10" s="1"/>
  <c r="I34" i="10"/>
  <c r="J34" i="10" s="1"/>
  <c r="R33" i="10"/>
  <c r="Q33" i="10"/>
  <c r="M33" i="10"/>
  <c r="N33" i="10" s="1"/>
  <c r="I33" i="10"/>
  <c r="J33" i="10" s="1"/>
  <c r="Q32" i="10"/>
  <c r="R32" i="10" s="1"/>
  <c r="N32" i="10"/>
  <c r="M32" i="10"/>
  <c r="I32" i="10"/>
  <c r="J32" i="10" s="1"/>
  <c r="Q31" i="10"/>
  <c r="R31" i="10" s="1"/>
  <c r="M31" i="10"/>
  <c r="N31" i="10" s="1"/>
  <c r="J31" i="10"/>
  <c r="I31" i="10"/>
  <c r="Q30" i="10"/>
  <c r="R30" i="10" s="1"/>
  <c r="M30" i="10"/>
  <c r="N30" i="10" s="1"/>
  <c r="I30" i="10"/>
  <c r="J30" i="10" s="1"/>
  <c r="R29" i="10"/>
  <c r="Q29" i="10"/>
  <c r="M29" i="10"/>
  <c r="N29" i="10" s="1"/>
  <c r="I29" i="10"/>
  <c r="J29" i="10" s="1"/>
  <c r="Q28" i="10"/>
  <c r="R28" i="10" s="1"/>
  <c r="N28" i="10"/>
  <c r="M28" i="10"/>
  <c r="I28" i="10"/>
  <c r="J28" i="10" s="1"/>
  <c r="Q27" i="10"/>
  <c r="R27" i="10" s="1"/>
  <c r="M27" i="10"/>
  <c r="N27" i="10" s="1"/>
  <c r="J27" i="10"/>
  <c r="I27" i="10"/>
  <c r="Q26" i="10"/>
  <c r="R26" i="10" s="1"/>
  <c r="M26" i="10"/>
  <c r="N26" i="10" s="1"/>
  <c r="I26" i="10"/>
  <c r="J26" i="10" s="1"/>
  <c r="R25" i="10"/>
  <c r="Q25" i="10"/>
  <c r="M25" i="10"/>
  <c r="N25" i="10" s="1"/>
  <c r="I25" i="10"/>
  <c r="J25" i="10" s="1"/>
  <c r="Q24" i="10"/>
  <c r="R24" i="10" s="1"/>
  <c r="N24" i="10"/>
  <c r="M24" i="10"/>
  <c r="I24" i="10"/>
  <c r="J24" i="10" s="1"/>
  <c r="Q23" i="10"/>
  <c r="R23" i="10" s="1"/>
  <c r="M23" i="10"/>
  <c r="N23" i="10" s="1"/>
  <c r="J23" i="10"/>
  <c r="I23" i="10"/>
  <c r="Q22" i="10"/>
  <c r="R22" i="10" s="1"/>
  <c r="M22" i="10"/>
  <c r="N22" i="10" s="1"/>
  <c r="I22" i="10"/>
  <c r="J22" i="10" s="1"/>
  <c r="R21" i="10"/>
  <c r="Q21" i="10"/>
  <c r="M21" i="10"/>
  <c r="N21" i="10" s="1"/>
  <c r="I21" i="10"/>
  <c r="J21" i="10" s="1"/>
  <c r="Q20" i="10"/>
  <c r="R20" i="10" s="1"/>
  <c r="N20" i="10"/>
  <c r="M20" i="10"/>
  <c r="I20" i="10"/>
  <c r="J20" i="10" s="1"/>
  <c r="Q19" i="10"/>
  <c r="R19" i="10" s="1"/>
  <c r="M19" i="10"/>
  <c r="N19" i="10" s="1"/>
  <c r="J19" i="10"/>
  <c r="I19" i="10"/>
  <c r="Q18" i="10"/>
  <c r="R18" i="10" s="1"/>
  <c r="M18" i="10"/>
  <c r="N18" i="10" s="1"/>
  <c r="I18" i="10"/>
  <c r="J18" i="10" s="1"/>
  <c r="R17" i="10"/>
  <c r="Q17" i="10"/>
  <c r="M17" i="10"/>
  <c r="N17" i="10" s="1"/>
  <c r="I17" i="10"/>
  <c r="J17" i="10" s="1"/>
  <c r="Q16" i="10"/>
  <c r="R16" i="10" s="1"/>
  <c r="N16" i="10"/>
  <c r="M16" i="10"/>
  <c r="I16" i="10"/>
  <c r="J16" i="10" s="1"/>
  <c r="Q15" i="10"/>
  <c r="R15" i="10" s="1"/>
  <c r="M15" i="10"/>
  <c r="N15" i="10" s="1"/>
  <c r="J15" i="10"/>
  <c r="I15" i="10"/>
  <c r="Q14" i="10"/>
  <c r="R14" i="10" s="1"/>
  <c r="M14" i="10"/>
  <c r="N14" i="10" s="1"/>
  <c r="I14" i="10"/>
  <c r="J14" i="10" s="1"/>
  <c r="R13" i="10"/>
  <c r="Q13" i="10"/>
  <c r="M13" i="10"/>
  <c r="N13" i="10" s="1"/>
  <c r="I13" i="10"/>
  <c r="J13" i="10" s="1"/>
  <c r="Q12" i="10"/>
  <c r="R12" i="10" s="1"/>
  <c r="N12" i="10"/>
  <c r="M12" i="10"/>
  <c r="I12" i="10"/>
  <c r="J12" i="10" s="1"/>
  <c r="Q11" i="10"/>
  <c r="R11" i="10" s="1"/>
  <c r="M11" i="10"/>
  <c r="N11" i="10" s="1"/>
  <c r="J11" i="10"/>
  <c r="I11" i="10"/>
  <c r="Q10" i="10"/>
  <c r="R10" i="10" s="1"/>
  <c r="M10" i="10"/>
  <c r="N10" i="10" s="1"/>
  <c r="I10" i="10"/>
  <c r="J10" i="10" s="1"/>
  <c r="R9" i="10"/>
  <c r="Q9" i="10"/>
  <c r="M9" i="10"/>
  <c r="N9" i="10" s="1"/>
  <c r="I9" i="10"/>
  <c r="J9" i="10" s="1"/>
  <c r="Q8" i="10"/>
  <c r="R8" i="10" s="1"/>
  <c r="N8" i="10"/>
  <c r="M8" i="10"/>
  <c r="I8" i="10"/>
  <c r="J8" i="10" s="1"/>
  <c r="Q7" i="10"/>
  <c r="R7" i="10" s="1"/>
  <c r="M7" i="10"/>
  <c r="N7" i="10" s="1"/>
  <c r="J7" i="10"/>
  <c r="I7" i="10"/>
  <c r="Q6" i="10"/>
  <c r="R6" i="10" s="1"/>
  <c r="M6" i="10"/>
  <c r="N6" i="10" s="1"/>
  <c r="I6" i="10"/>
  <c r="J6" i="10" s="1"/>
  <c r="R5" i="10"/>
  <c r="Q5" i="10"/>
  <c r="M5" i="10"/>
  <c r="N5" i="10" s="1"/>
  <c r="I5" i="10"/>
  <c r="J5" i="10" s="1"/>
  <c r="Q4" i="10"/>
  <c r="R4" i="10" s="1"/>
  <c r="N4" i="10"/>
  <c r="M4" i="10"/>
  <c r="I4" i="10"/>
  <c r="J4" i="10" s="1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X4" i="3"/>
  <c r="W4" i="3"/>
  <c r="V4" i="3"/>
  <c r="U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4" i="3"/>
  <c r="X159" i="9"/>
  <c r="W159" i="9"/>
  <c r="V159" i="9"/>
  <c r="U159" i="9"/>
  <c r="S159" i="9"/>
  <c r="Q159" i="9"/>
  <c r="R159" i="9" s="1"/>
  <c r="O159" i="9"/>
  <c r="M159" i="9"/>
  <c r="N159" i="9" s="1"/>
  <c r="K159" i="9"/>
  <c r="I159" i="9"/>
  <c r="J159" i="9" s="1"/>
  <c r="X158" i="9"/>
  <c r="W158" i="9"/>
  <c r="V158" i="9"/>
  <c r="U158" i="9"/>
  <c r="S158" i="9"/>
  <c r="R158" i="9"/>
  <c r="Q158" i="9"/>
  <c r="O158" i="9"/>
  <c r="M158" i="9"/>
  <c r="N158" i="9" s="1"/>
  <c r="K158" i="9"/>
  <c r="I158" i="9"/>
  <c r="J158" i="9" s="1"/>
  <c r="X157" i="9"/>
  <c r="W157" i="9"/>
  <c r="V157" i="9"/>
  <c r="U157" i="9"/>
  <c r="S157" i="9"/>
  <c r="Q157" i="9"/>
  <c r="R157" i="9" s="1"/>
  <c r="O157" i="9"/>
  <c r="N157" i="9"/>
  <c r="M157" i="9"/>
  <c r="K157" i="9"/>
  <c r="I157" i="9"/>
  <c r="J157" i="9" s="1"/>
  <c r="X156" i="9"/>
  <c r="W156" i="9"/>
  <c r="V156" i="9"/>
  <c r="U156" i="9"/>
  <c r="S156" i="9"/>
  <c r="Q156" i="9"/>
  <c r="R156" i="9" s="1"/>
  <c r="O156" i="9"/>
  <c r="M156" i="9"/>
  <c r="N156" i="9" s="1"/>
  <c r="K156" i="9"/>
  <c r="J156" i="9"/>
  <c r="I156" i="9"/>
  <c r="X155" i="9"/>
  <c r="W155" i="9"/>
  <c r="V155" i="9"/>
  <c r="U155" i="9"/>
  <c r="S155" i="9"/>
  <c r="Q155" i="9"/>
  <c r="R155" i="9" s="1"/>
  <c r="O155" i="9"/>
  <c r="M155" i="9"/>
  <c r="N155" i="9" s="1"/>
  <c r="K155" i="9"/>
  <c r="I155" i="9"/>
  <c r="J155" i="9" s="1"/>
  <c r="X154" i="9"/>
  <c r="W154" i="9"/>
  <c r="V154" i="9"/>
  <c r="U154" i="9"/>
  <c r="S154" i="9"/>
  <c r="R154" i="9"/>
  <c r="Q154" i="9"/>
  <c r="O154" i="9"/>
  <c r="M154" i="9"/>
  <c r="N154" i="9" s="1"/>
  <c r="K154" i="9"/>
  <c r="I154" i="9"/>
  <c r="J154" i="9" s="1"/>
  <c r="X153" i="9"/>
  <c r="W153" i="9"/>
  <c r="V153" i="9"/>
  <c r="U153" i="9"/>
  <c r="S153" i="9"/>
  <c r="Q153" i="9"/>
  <c r="R153" i="9" s="1"/>
  <c r="O153" i="9"/>
  <c r="N153" i="9"/>
  <c r="M153" i="9"/>
  <c r="K153" i="9"/>
  <c r="I153" i="9"/>
  <c r="J153" i="9" s="1"/>
  <c r="X152" i="9"/>
  <c r="W152" i="9"/>
  <c r="V152" i="9"/>
  <c r="U152" i="9"/>
  <c r="S152" i="9"/>
  <c r="Q152" i="9"/>
  <c r="R152" i="9" s="1"/>
  <c r="O152" i="9"/>
  <c r="M152" i="9"/>
  <c r="N152" i="9" s="1"/>
  <c r="K152" i="9"/>
  <c r="J152" i="9"/>
  <c r="I152" i="9"/>
  <c r="X151" i="9"/>
  <c r="W151" i="9"/>
  <c r="V151" i="9"/>
  <c r="U151" i="9"/>
  <c r="S151" i="9"/>
  <c r="Q151" i="9"/>
  <c r="R151" i="9" s="1"/>
  <c r="O151" i="9"/>
  <c r="M151" i="9"/>
  <c r="N151" i="9" s="1"/>
  <c r="K151" i="9"/>
  <c r="I151" i="9"/>
  <c r="J151" i="9" s="1"/>
  <c r="X150" i="9"/>
  <c r="W150" i="9"/>
  <c r="V150" i="9"/>
  <c r="U150" i="9"/>
  <c r="S150" i="9"/>
  <c r="R150" i="9"/>
  <c r="Q150" i="9"/>
  <c r="O150" i="9"/>
  <c r="M150" i="9"/>
  <c r="N150" i="9" s="1"/>
  <c r="K150" i="9"/>
  <c r="I150" i="9"/>
  <c r="J150" i="9" s="1"/>
  <c r="X149" i="9"/>
  <c r="W149" i="9"/>
  <c r="V149" i="9"/>
  <c r="U149" i="9"/>
  <c r="S149" i="9"/>
  <c r="Q149" i="9"/>
  <c r="R149" i="9" s="1"/>
  <c r="O149" i="9"/>
  <c r="N149" i="9"/>
  <c r="M149" i="9"/>
  <c r="K149" i="9"/>
  <c r="I149" i="9"/>
  <c r="J149" i="9" s="1"/>
  <c r="X148" i="9"/>
  <c r="W148" i="9"/>
  <c r="V148" i="9"/>
  <c r="U148" i="9"/>
  <c r="S148" i="9"/>
  <c r="Q148" i="9"/>
  <c r="R148" i="9" s="1"/>
  <c r="O148" i="9"/>
  <c r="M148" i="9"/>
  <c r="N148" i="9" s="1"/>
  <c r="K148" i="9"/>
  <c r="J148" i="9"/>
  <c r="I148" i="9"/>
  <c r="X147" i="9"/>
  <c r="W147" i="9"/>
  <c r="V147" i="9"/>
  <c r="U147" i="9"/>
  <c r="S147" i="9"/>
  <c r="Q147" i="9"/>
  <c r="R147" i="9" s="1"/>
  <c r="O147" i="9"/>
  <c r="M147" i="9"/>
  <c r="N147" i="9" s="1"/>
  <c r="K147" i="9"/>
  <c r="I147" i="9"/>
  <c r="J147" i="9" s="1"/>
  <c r="X146" i="9"/>
  <c r="W146" i="9"/>
  <c r="V146" i="9"/>
  <c r="U146" i="9"/>
  <c r="S146" i="9"/>
  <c r="R146" i="9"/>
  <c r="Q146" i="9"/>
  <c r="O146" i="9"/>
  <c r="M146" i="9"/>
  <c r="N146" i="9" s="1"/>
  <c r="K146" i="9"/>
  <c r="I146" i="9"/>
  <c r="J146" i="9" s="1"/>
  <c r="X145" i="9"/>
  <c r="W145" i="9"/>
  <c r="V145" i="9"/>
  <c r="U145" i="9"/>
  <c r="S145" i="9"/>
  <c r="Q145" i="9"/>
  <c r="R145" i="9" s="1"/>
  <c r="O145" i="9"/>
  <c r="N145" i="9"/>
  <c r="M145" i="9"/>
  <c r="K145" i="9"/>
  <c r="I145" i="9"/>
  <c r="J145" i="9" s="1"/>
  <c r="X144" i="9"/>
  <c r="W144" i="9"/>
  <c r="V144" i="9"/>
  <c r="U144" i="9"/>
  <c r="S144" i="9"/>
  <c r="Q144" i="9"/>
  <c r="R144" i="9" s="1"/>
  <c r="O144" i="9"/>
  <c r="M144" i="9"/>
  <c r="N144" i="9" s="1"/>
  <c r="K144" i="9"/>
  <c r="J144" i="9"/>
  <c r="I144" i="9"/>
  <c r="X143" i="9"/>
  <c r="W143" i="9"/>
  <c r="V143" i="9"/>
  <c r="U143" i="9"/>
  <c r="S143" i="9"/>
  <c r="Q143" i="9"/>
  <c r="R143" i="9" s="1"/>
  <c r="O143" i="9"/>
  <c r="M143" i="9"/>
  <c r="N143" i="9" s="1"/>
  <c r="K143" i="9"/>
  <c r="I143" i="9"/>
  <c r="J143" i="9" s="1"/>
  <c r="X142" i="9"/>
  <c r="W142" i="9"/>
  <c r="V142" i="9"/>
  <c r="U142" i="9"/>
  <c r="S142" i="9"/>
  <c r="R142" i="9"/>
  <c r="Q142" i="9"/>
  <c r="O142" i="9"/>
  <c r="M142" i="9"/>
  <c r="N142" i="9" s="1"/>
  <c r="K142" i="9"/>
  <c r="I142" i="9"/>
  <c r="J142" i="9" s="1"/>
  <c r="X141" i="9"/>
  <c r="W141" i="9"/>
  <c r="V141" i="9"/>
  <c r="U141" i="9"/>
  <c r="S141" i="9"/>
  <c r="Q141" i="9"/>
  <c r="R141" i="9" s="1"/>
  <c r="O141" i="9"/>
  <c r="N141" i="9"/>
  <c r="M141" i="9"/>
  <c r="K141" i="9"/>
  <c r="I141" i="9"/>
  <c r="J141" i="9" s="1"/>
  <c r="X140" i="9"/>
  <c r="W140" i="9"/>
  <c r="V140" i="9"/>
  <c r="U140" i="9"/>
  <c r="S140" i="9"/>
  <c r="Q140" i="9"/>
  <c r="R140" i="9" s="1"/>
  <c r="O140" i="9"/>
  <c r="M140" i="9"/>
  <c r="N140" i="9" s="1"/>
  <c r="K140" i="9"/>
  <c r="J140" i="9"/>
  <c r="I140" i="9"/>
  <c r="X139" i="9"/>
  <c r="W139" i="9"/>
  <c r="V139" i="9"/>
  <c r="U139" i="9"/>
  <c r="S139" i="9"/>
  <c r="Q139" i="9"/>
  <c r="R139" i="9" s="1"/>
  <c r="O139" i="9"/>
  <c r="M139" i="9"/>
  <c r="N139" i="9" s="1"/>
  <c r="K139" i="9"/>
  <c r="I139" i="9"/>
  <c r="J139" i="9" s="1"/>
  <c r="X138" i="9"/>
  <c r="W138" i="9"/>
  <c r="V138" i="9"/>
  <c r="U138" i="9"/>
  <c r="S138" i="9"/>
  <c r="R138" i="9"/>
  <c r="Q138" i="9"/>
  <c r="O138" i="9"/>
  <c r="M138" i="9"/>
  <c r="N138" i="9" s="1"/>
  <c r="K138" i="9"/>
  <c r="I138" i="9"/>
  <c r="J138" i="9" s="1"/>
  <c r="X137" i="9"/>
  <c r="W137" i="9"/>
  <c r="V137" i="9"/>
  <c r="U137" i="9"/>
  <c r="S137" i="9"/>
  <c r="Q137" i="9"/>
  <c r="R137" i="9" s="1"/>
  <c r="O137" i="9"/>
  <c r="N137" i="9"/>
  <c r="M137" i="9"/>
  <c r="K137" i="9"/>
  <c r="I137" i="9"/>
  <c r="J137" i="9" s="1"/>
  <c r="X136" i="9"/>
  <c r="W136" i="9"/>
  <c r="V136" i="9"/>
  <c r="U136" i="9"/>
  <c r="S136" i="9"/>
  <c r="Q136" i="9"/>
  <c r="R136" i="9" s="1"/>
  <c r="O136" i="9"/>
  <c r="M136" i="9"/>
  <c r="N136" i="9" s="1"/>
  <c r="K136" i="9"/>
  <c r="J136" i="9"/>
  <c r="I136" i="9"/>
  <c r="X135" i="9"/>
  <c r="W135" i="9"/>
  <c r="V135" i="9"/>
  <c r="U135" i="9"/>
  <c r="S135" i="9"/>
  <c r="Q135" i="9"/>
  <c r="R135" i="9" s="1"/>
  <c r="O135" i="9"/>
  <c r="M135" i="9"/>
  <c r="N135" i="9" s="1"/>
  <c r="K135" i="9"/>
  <c r="I135" i="9"/>
  <c r="J135" i="9" s="1"/>
  <c r="X134" i="9"/>
  <c r="W134" i="9"/>
  <c r="V134" i="9"/>
  <c r="U134" i="9"/>
  <c r="S134" i="9"/>
  <c r="R134" i="9"/>
  <c r="Q134" i="9"/>
  <c r="O134" i="9"/>
  <c r="M134" i="9"/>
  <c r="N134" i="9" s="1"/>
  <c r="K134" i="9"/>
  <c r="I134" i="9"/>
  <c r="J134" i="9" s="1"/>
  <c r="X133" i="9"/>
  <c r="W133" i="9"/>
  <c r="V133" i="9"/>
  <c r="U133" i="9"/>
  <c r="S133" i="9"/>
  <c r="Q133" i="9"/>
  <c r="R133" i="9" s="1"/>
  <c r="O133" i="9"/>
  <c r="N133" i="9"/>
  <c r="M133" i="9"/>
  <c r="K133" i="9"/>
  <c r="I133" i="9"/>
  <c r="J133" i="9" s="1"/>
  <c r="X132" i="9"/>
  <c r="W132" i="9"/>
  <c r="V132" i="9"/>
  <c r="U132" i="9"/>
  <c r="S132" i="9"/>
  <c r="Q132" i="9"/>
  <c r="R132" i="9" s="1"/>
  <c r="O132" i="9"/>
  <c r="M132" i="9"/>
  <c r="N132" i="9" s="1"/>
  <c r="K132" i="9"/>
  <c r="J132" i="9"/>
  <c r="I132" i="9"/>
  <c r="X131" i="9"/>
  <c r="W131" i="9"/>
  <c r="V131" i="9"/>
  <c r="U131" i="9"/>
  <c r="S131" i="9"/>
  <c r="Q131" i="9"/>
  <c r="R131" i="9" s="1"/>
  <c r="O131" i="9"/>
  <c r="M131" i="9"/>
  <c r="N131" i="9" s="1"/>
  <c r="K131" i="9"/>
  <c r="I131" i="9"/>
  <c r="J131" i="9" s="1"/>
  <c r="X130" i="9"/>
  <c r="W130" i="9"/>
  <c r="V130" i="9"/>
  <c r="U130" i="9"/>
  <c r="S130" i="9"/>
  <c r="R130" i="9"/>
  <c r="Q130" i="9"/>
  <c r="O130" i="9"/>
  <c r="M130" i="9"/>
  <c r="N130" i="9" s="1"/>
  <c r="K130" i="9"/>
  <c r="I130" i="9"/>
  <c r="J130" i="9" s="1"/>
  <c r="X129" i="9"/>
  <c r="W129" i="9"/>
  <c r="V129" i="9"/>
  <c r="U129" i="9"/>
  <c r="S129" i="9"/>
  <c r="Q129" i="9"/>
  <c r="R129" i="9" s="1"/>
  <c r="O129" i="9"/>
  <c r="N129" i="9"/>
  <c r="M129" i="9"/>
  <c r="K129" i="9"/>
  <c r="I129" i="9"/>
  <c r="J129" i="9" s="1"/>
  <c r="X128" i="9"/>
  <c r="W128" i="9"/>
  <c r="V128" i="9"/>
  <c r="U128" i="9"/>
  <c r="S128" i="9"/>
  <c r="Q128" i="9"/>
  <c r="R128" i="9" s="1"/>
  <c r="O128" i="9"/>
  <c r="M128" i="9"/>
  <c r="N128" i="9" s="1"/>
  <c r="K128" i="9"/>
  <c r="J128" i="9"/>
  <c r="I128" i="9"/>
  <c r="X127" i="9"/>
  <c r="W127" i="9"/>
  <c r="V127" i="9"/>
  <c r="U127" i="9"/>
  <c r="S127" i="9"/>
  <c r="Q127" i="9"/>
  <c r="R127" i="9" s="1"/>
  <c r="O127" i="9"/>
  <c r="M127" i="9"/>
  <c r="N127" i="9" s="1"/>
  <c r="K127" i="9"/>
  <c r="I127" i="9"/>
  <c r="J127" i="9" s="1"/>
  <c r="X126" i="9"/>
  <c r="W126" i="9"/>
  <c r="V126" i="9"/>
  <c r="U126" i="9"/>
  <c r="S126" i="9"/>
  <c r="R126" i="9"/>
  <c r="Q126" i="9"/>
  <c r="O126" i="9"/>
  <c r="M126" i="9"/>
  <c r="N126" i="9" s="1"/>
  <c r="K126" i="9"/>
  <c r="I126" i="9"/>
  <c r="J126" i="9" s="1"/>
  <c r="X125" i="9"/>
  <c r="W125" i="9"/>
  <c r="V125" i="9"/>
  <c r="U125" i="9"/>
  <c r="S125" i="9"/>
  <c r="Q125" i="9"/>
  <c r="R125" i="9" s="1"/>
  <c r="O125" i="9"/>
  <c r="N125" i="9"/>
  <c r="M125" i="9"/>
  <c r="K125" i="9"/>
  <c r="I125" i="9"/>
  <c r="J125" i="9" s="1"/>
  <c r="X124" i="9"/>
  <c r="W124" i="9"/>
  <c r="V124" i="9"/>
  <c r="U124" i="9"/>
  <c r="S124" i="9"/>
  <c r="Q124" i="9"/>
  <c r="R124" i="9" s="1"/>
  <c r="O124" i="9"/>
  <c r="M124" i="9"/>
  <c r="N124" i="9" s="1"/>
  <c r="K124" i="9"/>
  <c r="J124" i="9"/>
  <c r="I124" i="9"/>
  <c r="X123" i="9"/>
  <c r="W123" i="9"/>
  <c r="V123" i="9"/>
  <c r="U123" i="9"/>
  <c r="S123" i="9"/>
  <c r="Q123" i="9"/>
  <c r="R123" i="9" s="1"/>
  <c r="O123" i="9"/>
  <c r="M123" i="9"/>
  <c r="N123" i="9" s="1"/>
  <c r="K123" i="9"/>
  <c r="I123" i="9"/>
  <c r="J123" i="9" s="1"/>
  <c r="X122" i="9"/>
  <c r="W122" i="9"/>
  <c r="V122" i="9"/>
  <c r="U122" i="9"/>
  <c r="S122" i="9"/>
  <c r="R122" i="9"/>
  <c r="Q122" i="9"/>
  <c r="O122" i="9"/>
  <c r="M122" i="9"/>
  <c r="N122" i="9" s="1"/>
  <c r="K122" i="9"/>
  <c r="I122" i="9"/>
  <c r="J122" i="9" s="1"/>
  <c r="X121" i="9"/>
  <c r="W121" i="9"/>
  <c r="V121" i="9"/>
  <c r="U121" i="9"/>
  <c r="S121" i="9"/>
  <c r="Q121" i="9"/>
  <c r="R121" i="9" s="1"/>
  <c r="O121" i="9"/>
  <c r="N121" i="9"/>
  <c r="M121" i="9"/>
  <c r="K121" i="9"/>
  <c r="I121" i="9"/>
  <c r="J121" i="9" s="1"/>
  <c r="X120" i="9"/>
  <c r="W120" i="9"/>
  <c r="V120" i="9"/>
  <c r="U120" i="9"/>
  <c r="S120" i="9"/>
  <c r="Q120" i="9"/>
  <c r="R120" i="9" s="1"/>
  <c r="O120" i="9"/>
  <c r="M120" i="9"/>
  <c r="N120" i="9" s="1"/>
  <c r="K120" i="9"/>
  <c r="J120" i="9"/>
  <c r="I120" i="9"/>
  <c r="X119" i="9"/>
  <c r="W119" i="9"/>
  <c r="V119" i="9"/>
  <c r="U119" i="9"/>
  <c r="S119" i="9"/>
  <c r="Q119" i="9"/>
  <c r="R119" i="9" s="1"/>
  <c r="O119" i="9"/>
  <c r="M119" i="9"/>
  <c r="N119" i="9" s="1"/>
  <c r="K119" i="9"/>
  <c r="I119" i="9"/>
  <c r="J119" i="9" s="1"/>
  <c r="X118" i="9"/>
  <c r="W118" i="9"/>
  <c r="V118" i="9"/>
  <c r="U118" i="9"/>
  <c r="S118" i="9"/>
  <c r="R118" i="9"/>
  <c r="Q118" i="9"/>
  <c r="O118" i="9"/>
  <c r="M118" i="9"/>
  <c r="N118" i="9" s="1"/>
  <c r="K118" i="9"/>
  <c r="I118" i="9"/>
  <c r="J118" i="9" s="1"/>
  <c r="X117" i="9"/>
  <c r="W117" i="9"/>
  <c r="V117" i="9"/>
  <c r="U117" i="9"/>
  <c r="S117" i="9"/>
  <c r="Q117" i="9"/>
  <c r="R117" i="9" s="1"/>
  <c r="O117" i="9"/>
  <c r="N117" i="9"/>
  <c r="M117" i="9"/>
  <c r="K117" i="9"/>
  <c r="I117" i="9"/>
  <c r="J117" i="9" s="1"/>
  <c r="X116" i="9"/>
  <c r="W116" i="9"/>
  <c r="V116" i="9"/>
  <c r="U116" i="9"/>
  <c r="S116" i="9"/>
  <c r="Q116" i="9"/>
  <c r="R116" i="9" s="1"/>
  <c r="O116" i="9"/>
  <c r="M116" i="9"/>
  <c r="N116" i="9" s="1"/>
  <c r="K116" i="9"/>
  <c r="J116" i="9"/>
  <c r="I116" i="9"/>
  <c r="X115" i="9"/>
  <c r="W115" i="9"/>
  <c r="V115" i="9"/>
  <c r="U115" i="9"/>
  <c r="S115" i="9"/>
  <c r="Q115" i="9"/>
  <c r="R115" i="9" s="1"/>
  <c r="O115" i="9"/>
  <c r="M115" i="9"/>
  <c r="N115" i="9" s="1"/>
  <c r="K115" i="9"/>
  <c r="I115" i="9"/>
  <c r="J115" i="9" s="1"/>
  <c r="X114" i="9"/>
  <c r="W114" i="9"/>
  <c r="V114" i="9"/>
  <c r="U114" i="9"/>
  <c r="S114" i="9"/>
  <c r="R114" i="9"/>
  <c r="Q114" i="9"/>
  <c r="O114" i="9"/>
  <c r="M114" i="9"/>
  <c r="N114" i="9" s="1"/>
  <c r="K114" i="9"/>
  <c r="I114" i="9"/>
  <c r="J114" i="9" s="1"/>
  <c r="X113" i="9"/>
  <c r="W113" i="9"/>
  <c r="V113" i="9"/>
  <c r="U113" i="9"/>
  <c r="S113" i="9"/>
  <c r="Q113" i="9"/>
  <c r="R113" i="9" s="1"/>
  <c r="O113" i="9"/>
  <c r="N113" i="9"/>
  <c r="M113" i="9"/>
  <c r="K113" i="9"/>
  <c r="I113" i="9"/>
  <c r="J113" i="9" s="1"/>
  <c r="X112" i="9"/>
  <c r="W112" i="9"/>
  <c r="V112" i="9"/>
  <c r="U112" i="9"/>
  <c r="S112" i="9"/>
  <c r="Q112" i="9"/>
  <c r="R112" i="9" s="1"/>
  <c r="O112" i="9"/>
  <c r="M112" i="9"/>
  <c r="N112" i="9" s="1"/>
  <c r="K112" i="9"/>
  <c r="J112" i="9"/>
  <c r="I112" i="9"/>
  <c r="X111" i="9"/>
  <c r="W111" i="9"/>
  <c r="V111" i="9"/>
  <c r="U111" i="9"/>
  <c r="S111" i="9"/>
  <c r="Q111" i="9"/>
  <c r="R111" i="9" s="1"/>
  <c r="O111" i="9"/>
  <c r="M111" i="9"/>
  <c r="N111" i="9" s="1"/>
  <c r="K111" i="9"/>
  <c r="I111" i="9"/>
  <c r="J111" i="9" s="1"/>
  <c r="X110" i="9"/>
  <c r="W110" i="9"/>
  <c r="V110" i="9"/>
  <c r="U110" i="9"/>
  <c r="S110" i="9"/>
  <c r="R110" i="9"/>
  <c r="Q110" i="9"/>
  <c r="O110" i="9"/>
  <c r="M110" i="9"/>
  <c r="N110" i="9" s="1"/>
  <c r="K110" i="9"/>
  <c r="I110" i="9"/>
  <c r="J110" i="9" s="1"/>
  <c r="X109" i="9"/>
  <c r="W109" i="9"/>
  <c r="V109" i="9"/>
  <c r="U109" i="9"/>
  <c r="S109" i="9"/>
  <c r="Q109" i="9"/>
  <c r="R109" i="9" s="1"/>
  <c r="O109" i="9"/>
  <c r="N109" i="9"/>
  <c r="M109" i="9"/>
  <c r="K109" i="9"/>
  <c r="I109" i="9"/>
  <c r="J109" i="9" s="1"/>
  <c r="X108" i="9"/>
  <c r="W108" i="9"/>
  <c r="V108" i="9"/>
  <c r="U108" i="9"/>
  <c r="S108" i="9"/>
  <c r="Q108" i="9"/>
  <c r="R108" i="9" s="1"/>
  <c r="O108" i="9"/>
  <c r="M108" i="9"/>
  <c r="N108" i="9" s="1"/>
  <c r="K108" i="9"/>
  <c r="J108" i="9"/>
  <c r="I108" i="9"/>
  <c r="X107" i="9"/>
  <c r="W107" i="9"/>
  <c r="V107" i="9"/>
  <c r="U107" i="9"/>
  <c r="S107" i="9"/>
  <c r="Q107" i="9"/>
  <c r="R107" i="9" s="1"/>
  <c r="O107" i="9"/>
  <c r="M107" i="9"/>
  <c r="N107" i="9" s="1"/>
  <c r="K107" i="9"/>
  <c r="I107" i="9"/>
  <c r="J107" i="9" s="1"/>
  <c r="X106" i="9"/>
  <c r="W106" i="9"/>
  <c r="V106" i="9"/>
  <c r="U106" i="9"/>
  <c r="S106" i="9"/>
  <c r="R106" i="9"/>
  <c r="Q106" i="9"/>
  <c r="O106" i="9"/>
  <c r="M106" i="9"/>
  <c r="N106" i="9" s="1"/>
  <c r="K106" i="9"/>
  <c r="I106" i="9"/>
  <c r="J106" i="9" s="1"/>
  <c r="X105" i="9"/>
  <c r="W105" i="9"/>
  <c r="V105" i="9"/>
  <c r="U105" i="9"/>
  <c r="S105" i="9"/>
  <c r="Q105" i="9"/>
  <c r="R105" i="9" s="1"/>
  <c r="O105" i="9"/>
  <c r="N105" i="9"/>
  <c r="M105" i="9"/>
  <c r="K105" i="9"/>
  <c r="I105" i="9"/>
  <c r="J105" i="9" s="1"/>
  <c r="X104" i="9"/>
  <c r="W104" i="9"/>
  <c r="V104" i="9"/>
  <c r="U104" i="9"/>
  <c r="S104" i="9"/>
  <c r="Q104" i="9"/>
  <c r="R104" i="9" s="1"/>
  <c r="O104" i="9"/>
  <c r="M104" i="9"/>
  <c r="N104" i="9" s="1"/>
  <c r="K104" i="9"/>
  <c r="J104" i="9"/>
  <c r="I104" i="9"/>
  <c r="X103" i="9"/>
  <c r="W103" i="9"/>
  <c r="V103" i="9"/>
  <c r="U103" i="9"/>
  <c r="S103" i="9"/>
  <c r="Q103" i="9"/>
  <c r="R103" i="9" s="1"/>
  <c r="O103" i="9"/>
  <c r="M103" i="9"/>
  <c r="N103" i="9" s="1"/>
  <c r="K103" i="9"/>
  <c r="I103" i="9"/>
  <c r="J103" i="9" s="1"/>
  <c r="X102" i="9"/>
  <c r="W102" i="9"/>
  <c r="V102" i="9"/>
  <c r="U102" i="9"/>
  <c r="S102" i="9"/>
  <c r="Q102" i="9"/>
  <c r="R102" i="9" s="1"/>
  <c r="O102" i="9"/>
  <c r="N102" i="9"/>
  <c r="M102" i="9"/>
  <c r="K102" i="9"/>
  <c r="I102" i="9"/>
  <c r="J102" i="9" s="1"/>
  <c r="X101" i="9"/>
  <c r="W101" i="9"/>
  <c r="V101" i="9"/>
  <c r="U101" i="9"/>
  <c r="S101" i="9"/>
  <c r="Q101" i="9"/>
  <c r="R101" i="9" s="1"/>
  <c r="O101" i="9"/>
  <c r="M101" i="9"/>
  <c r="N101" i="9" s="1"/>
  <c r="K101" i="9"/>
  <c r="J101" i="9"/>
  <c r="I101" i="9"/>
  <c r="X100" i="9"/>
  <c r="W100" i="9"/>
  <c r="V100" i="9"/>
  <c r="U100" i="9"/>
  <c r="S100" i="9"/>
  <c r="Q100" i="9"/>
  <c r="R100" i="9" s="1"/>
  <c r="O100" i="9"/>
  <c r="M100" i="9"/>
  <c r="N100" i="9" s="1"/>
  <c r="K100" i="9"/>
  <c r="I100" i="9"/>
  <c r="J100" i="9" s="1"/>
  <c r="X99" i="9"/>
  <c r="W99" i="9"/>
  <c r="V99" i="9"/>
  <c r="U99" i="9"/>
  <c r="S99" i="9"/>
  <c r="R99" i="9"/>
  <c r="Q99" i="9"/>
  <c r="O99" i="9"/>
  <c r="M99" i="9"/>
  <c r="N99" i="9" s="1"/>
  <c r="K99" i="9"/>
  <c r="I99" i="9"/>
  <c r="J99" i="9" s="1"/>
  <c r="X98" i="9"/>
  <c r="W98" i="9"/>
  <c r="V98" i="9"/>
  <c r="U98" i="9"/>
  <c r="S98" i="9"/>
  <c r="Q98" i="9"/>
  <c r="R98" i="9" s="1"/>
  <c r="O98" i="9"/>
  <c r="N98" i="9"/>
  <c r="M98" i="9"/>
  <c r="K98" i="9"/>
  <c r="I98" i="9"/>
  <c r="J98" i="9" s="1"/>
  <c r="X97" i="9"/>
  <c r="W97" i="9"/>
  <c r="V97" i="9"/>
  <c r="U97" i="9"/>
  <c r="S97" i="9"/>
  <c r="Q97" i="9"/>
  <c r="R97" i="9" s="1"/>
  <c r="O97" i="9"/>
  <c r="M97" i="9"/>
  <c r="N97" i="9" s="1"/>
  <c r="K97" i="9"/>
  <c r="J97" i="9"/>
  <c r="I97" i="9"/>
  <c r="X96" i="9"/>
  <c r="W96" i="9"/>
  <c r="V96" i="9"/>
  <c r="U96" i="9"/>
  <c r="S96" i="9"/>
  <c r="Q96" i="9"/>
  <c r="R96" i="9" s="1"/>
  <c r="O96" i="9"/>
  <c r="M96" i="9"/>
  <c r="N96" i="9" s="1"/>
  <c r="K96" i="9"/>
  <c r="I96" i="9"/>
  <c r="J96" i="9" s="1"/>
  <c r="X95" i="9"/>
  <c r="W95" i="9"/>
  <c r="V95" i="9"/>
  <c r="U95" i="9"/>
  <c r="S95" i="9"/>
  <c r="R95" i="9"/>
  <c r="Q95" i="9"/>
  <c r="O95" i="9"/>
  <c r="M95" i="9"/>
  <c r="N95" i="9" s="1"/>
  <c r="K95" i="9"/>
  <c r="I95" i="9"/>
  <c r="J95" i="9" s="1"/>
  <c r="X94" i="9"/>
  <c r="W94" i="9"/>
  <c r="V94" i="9"/>
  <c r="U94" i="9"/>
  <c r="S94" i="9"/>
  <c r="Q94" i="9"/>
  <c r="R94" i="9" s="1"/>
  <c r="O94" i="9"/>
  <c r="N94" i="9"/>
  <c r="M94" i="9"/>
  <c r="K94" i="9"/>
  <c r="I94" i="9"/>
  <c r="J94" i="9" s="1"/>
  <c r="X93" i="9"/>
  <c r="W93" i="9"/>
  <c r="V93" i="9"/>
  <c r="U93" i="9"/>
  <c r="S93" i="9"/>
  <c r="Q93" i="9"/>
  <c r="R93" i="9" s="1"/>
  <c r="O93" i="9"/>
  <c r="M93" i="9"/>
  <c r="N93" i="9" s="1"/>
  <c r="K93" i="9"/>
  <c r="J93" i="9"/>
  <c r="I93" i="9"/>
  <c r="X92" i="9"/>
  <c r="W92" i="9"/>
  <c r="V92" i="9"/>
  <c r="U92" i="9"/>
  <c r="S92" i="9"/>
  <c r="Q92" i="9"/>
  <c r="R92" i="9" s="1"/>
  <c r="O92" i="9"/>
  <c r="M92" i="9"/>
  <c r="N92" i="9" s="1"/>
  <c r="K92" i="9"/>
  <c r="I92" i="9"/>
  <c r="J92" i="9" s="1"/>
  <c r="X91" i="9"/>
  <c r="W91" i="9"/>
  <c r="V91" i="9"/>
  <c r="U91" i="9"/>
  <c r="S91" i="9"/>
  <c r="Q91" i="9"/>
  <c r="R91" i="9" s="1"/>
  <c r="O91" i="9"/>
  <c r="M91" i="9"/>
  <c r="N91" i="9" s="1"/>
  <c r="K91" i="9"/>
  <c r="I91" i="9"/>
  <c r="J91" i="9" s="1"/>
  <c r="X90" i="9"/>
  <c r="W90" i="9"/>
  <c r="V90" i="9"/>
  <c r="U90" i="9"/>
  <c r="S90" i="9"/>
  <c r="Q90" i="9"/>
  <c r="R90" i="9" s="1"/>
  <c r="O90" i="9"/>
  <c r="N90" i="9"/>
  <c r="M90" i="9"/>
  <c r="K90" i="9"/>
  <c r="I90" i="9"/>
  <c r="J90" i="9" s="1"/>
  <c r="X89" i="9"/>
  <c r="W89" i="9"/>
  <c r="V89" i="9"/>
  <c r="U89" i="9"/>
  <c r="S89" i="9"/>
  <c r="Q89" i="9"/>
  <c r="R89" i="9" s="1"/>
  <c r="O89" i="9"/>
  <c r="M89" i="9"/>
  <c r="N89" i="9" s="1"/>
  <c r="K89" i="9"/>
  <c r="J89" i="9"/>
  <c r="I89" i="9"/>
  <c r="X88" i="9"/>
  <c r="W88" i="9"/>
  <c r="V88" i="9"/>
  <c r="U88" i="9"/>
  <c r="S88" i="9"/>
  <c r="Q88" i="9"/>
  <c r="R88" i="9" s="1"/>
  <c r="O88" i="9"/>
  <c r="M88" i="9"/>
  <c r="N88" i="9" s="1"/>
  <c r="K88" i="9"/>
  <c r="I88" i="9"/>
  <c r="J88" i="9" s="1"/>
  <c r="X87" i="9"/>
  <c r="W87" i="9"/>
  <c r="V87" i="9"/>
  <c r="U87" i="9"/>
  <c r="S87" i="9"/>
  <c r="R87" i="9"/>
  <c r="Q87" i="9"/>
  <c r="O87" i="9"/>
  <c r="M87" i="9"/>
  <c r="N87" i="9" s="1"/>
  <c r="K87" i="9"/>
  <c r="I87" i="9"/>
  <c r="J87" i="9" s="1"/>
  <c r="X86" i="9"/>
  <c r="W86" i="9"/>
  <c r="V86" i="9"/>
  <c r="U86" i="9"/>
  <c r="S86" i="9"/>
  <c r="Q86" i="9"/>
  <c r="R86" i="9" s="1"/>
  <c r="O86" i="9"/>
  <c r="N86" i="9"/>
  <c r="M86" i="9"/>
  <c r="K86" i="9"/>
  <c r="I86" i="9"/>
  <c r="J86" i="9" s="1"/>
  <c r="X85" i="9"/>
  <c r="W85" i="9"/>
  <c r="V85" i="9"/>
  <c r="U85" i="9"/>
  <c r="S85" i="9"/>
  <c r="R85" i="9"/>
  <c r="Q85" i="9"/>
  <c r="O85" i="9"/>
  <c r="M85" i="9"/>
  <c r="N85" i="9" s="1"/>
  <c r="K85" i="9"/>
  <c r="I85" i="9"/>
  <c r="J85" i="9" s="1"/>
  <c r="X84" i="9"/>
  <c r="W84" i="9"/>
  <c r="V84" i="9"/>
  <c r="U84" i="9"/>
  <c r="S84" i="9"/>
  <c r="Q84" i="9"/>
  <c r="R84" i="9" s="1"/>
  <c r="O84" i="9"/>
  <c r="N84" i="9"/>
  <c r="M84" i="9"/>
  <c r="K84" i="9"/>
  <c r="I84" i="9"/>
  <c r="J84" i="9" s="1"/>
  <c r="X83" i="9"/>
  <c r="W83" i="9"/>
  <c r="V83" i="9"/>
  <c r="U83" i="9"/>
  <c r="S83" i="9"/>
  <c r="Q83" i="9"/>
  <c r="R83" i="9" s="1"/>
  <c r="O83" i="9"/>
  <c r="M83" i="9"/>
  <c r="N83" i="9" s="1"/>
  <c r="K83" i="9"/>
  <c r="J83" i="9"/>
  <c r="I83" i="9"/>
  <c r="X82" i="9"/>
  <c r="W82" i="9"/>
  <c r="V82" i="9"/>
  <c r="U82" i="9"/>
  <c r="S82" i="9"/>
  <c r="Q82" i="9"/>
  <c r="R82" i="9" s="1"/>
  <c r="O82" i="9"/>
  <c r="M82" i="9"/>
  <c r="N82" i="9" s="1"/>
  <c r="K82" i="9"/>
  <c r="I82" i="9"/>
  <c r="J82" i="9" s="1"/>
  <c r="X81" i="9"/>
  <c r="W81" i="9"/>
  <c r="V81" i="9"/>
  <c r="U81" i="9"/>
  <c r="S81" i="9"/>
  <c r="R81" i="9"/>
  <c r="Q81" i="9"/>
  <c r="O81" i="9"/>
  <c r="M81" i="9"/>
  <c r="N81" i="9" s="1"/>
  <c r="K81" i="9"/>
  <c r="I81" i="9"/>
  <c r="J81" i="9" s="1"/>
  <c r="X80" i="9"/>
  <c r="W80" i="9"/>
  <c r="V80" i="9"/>
  <c r="U80" i="9"/>
  <c r="S80" i="9"/>
  <c r="Q80" i="9"/>
  <c r="R80" i="9" s="1"/>
  <c r="O80" i="9"/>
  <c r="N80" i="9"/>
  <c r="M80" i="9"/>
  <c r="K80" i="9"/>
  <c r="I80" i="9"/>
  <c r="J80" i="9" s="1"/>
  <c r="X79" i="9"/>
  <c r="W79" i="9"/>
  <c r="V79" i="9"/>
  <c r="U79" i="9"/>
  <c r="S79" i="9"/>
  <c r="Q79" i="9"/>
  <c r="R79" i="9" s="1"/>
  <c r="O79" i="9"/>
  <c r="M79" i="9"/>
  <c r="N79" i="9" s="1"/>
  <c r="K79" i="9"/>
  <c r="J79" i="9"/>
  <c r="I79" i="9"/>
  <c r="X78" i="9"/>
  <c r="W78" i="9"/>
  <c r="V78" i="9"/>
  <c r="U78" i="9"/>
  <c r="S78" i="9"/>
  <c r="Q78" i="9"/>
  <c r="R78" i="9" s="1"/>
  <c r="O78" i="9"/>
  <c r="M78" i="9"/>
  <c r="N78" i="9" s="1"/>
  <c r="K78" i="9"/>
  <c r="I78" i="9"/>
  <c r="J78" i="9" s="1"/>
  <c r="X77" i="9"/>
  <c r="W77" i="9"/>
  <c r="V77" i="9"/>
  <c r="U77" i="9"/>
  <c r="S77" i="9"/>
  <c r="R77" i="9"/>
  <c r="Q77" i="9"/>
  <c r="O77" i="9"/>
  <c r="M77" i="9"/>
  <c r="N77" i="9" s="1"/>
  <c r="K77" i="9"/>
  <c r="I77" i="9"/>
  <c r="J77" i="9" s="1"/>
  <c r="X76" i="9"/>
  <c r="W76" i="9"/>
  <c r="V76" i="9"/>
  <c r="U76" i="9"/>
  <c r="S76" i="9"/>
  <c r="Q76" i="9"/>
  <c r="R76" i="9" s="1"/>
  <c r="O76" i="9"/>
  <c r="N76" i="9"/>
  <c r="M76" i="9"/>
  <c r="K76" i="9"/>
  <c r="I76" i="9"/>
  <c r="J76" i="9" s="1"/>
  <c r="X75" i="9"/>
  <c r="W75" i="9"/>
  <c r="V75" i="9"/>
  <c r="U75" i="9"/>
  <c r="S75" i="9"/>
  <c r="Q75" i="9"/>
  <c r="R75" i="9" s="1"/>
  <c r="O75" i="9"/>
  <c r="M75" i="9"/>
  <c r="N75" i="9" s="1"/>
  <c r="K75" i="9"/>
  <c r="J75" i="9"/>
  <c r="I75" i="9"/>
  <c r="X74" i="9"/>
  <c r="W74" i="9"/>
  <c r="V74" i="9"/>
  <c r="U74" i="9"/>
  <c r="S74" i="9"/>
  <c r="Q74" i="9"/>
  <c r="R74" i="9" s="1"/>
  <c r="O74" i="9"/>
  <c r="M74" i="9"/>
  <c r="N74" i="9" s="1"/>
  <c r="K74" i="9"/>
  <c r="I74" i="9"/>
  <c r="J74" i="9" s="1"/>
  <c r="X73" i="9"/>
  <c r="W73" i="9"/>
  <c r="V73" i="9"/>
  <c r="U73" i="9"/>
  <c r="S73" i="9"/>
  <c r="R73" i="9"/>
  <c r="Q73" i="9"/>
  <c r="O73" i="9"/>
  <c r="M73" i="9"/>
  <c r="N73" i="9" s="1"/>
  <c r="K73" i="9"/>
  <c r="I73" i="9"/>
  <c r="J73" i="9" s="1"/>
  <c r="X72" i="9"/>
  <c r="W72" i="9"/>
  <c r="V72" i="9"/>
  <c r="U72" i="9"/>
  <c r="S72" i="9"/>
  <c r="Q72" i="9"/>
  <c r="R72" i="9" s="1"/>
  <c r="O72" i="9"/>
  <c r="N72" i="9"/>
  <c r="M72" i="9"/>
  <c r="K72" i="9"/>
  <c r="I72" i="9"/>
  <c r="J72" i="9" s="1"/>
  <c r="X71" i="9"/>
  <c r="W71" i="9"/>
  <c r="V71" i="9"/>
  <c r="U71" i="9"/>
  <c r="S71" i="9"/>
  <c r="Q71" i="9"/>
  <c r="R71" i="9" s="1"/>
  <c r="O71" i="9"/>
  <c r="M71" i="9"/>
  <c r="N71" i="9" s="1"/>
  <c r="K71" i="9"/>
  <c r="J71" i="9"/>
  <c r="I71" i="9"/>
  <c r="X70" i="9"/>
  <c r="W70" i="9"/>
  <c r="V70" i="9"/>
  <c r="U70" i="9"/>
  <c r="S70" i="9"/>
  <c r="Q70" i="9"/>
  <c r="R70" i="9" s="1"/>
  <c r="O70" i="9"/>
  <c r="M70" i="9"/>
  <c r="N70" i="9" s="1"/>
  <c r="K70" i="9"/>
  <c r="I70" i="9"/>
  <c r="J70" i="9" s="1"/>
  <c r="X69" i="9"/>
  <c r="W69" i="9"/>
  <c r="V69" i="9"/>
  <c r="U69" i="9"/>
  <c r="S69" i="9"/>
  <c r="R69" i="9"/>
  <c r="Q69" i="9"/>
  <c r="O69" i="9"/>
  <c r="M69" i="9"/>
  <c r="N69" i="9" s="1"/>
  <c r="K69" i="9"/>
  <c r="I69" i="9"/>
  <c r="J69" i="9" s="1"/>
  <c r="X68" i="9"/>
  <c r="W68" i="9"/>
  <c r="V68" i="9"/>
  <c r="U68" i="9"/>
  <c r="S68" i="9"/>
  <c r="Q68" i="9"/>
  <c r="R68" i="9" s="1"/>
  <c r="O68" i="9"/>
  <c r="N68" i="9"/>
  <c r="M68" i="9"/>
  <c r="K68" i="9"/>
  <c r="I68" i="9"/>
  <c r="J68" i="9" s="1"/>
  <c r="X67" i="9"/>
  <c r="W67" i="9"/>
  <c r="V67" i="9"/>
  <c r="U67" i="9"/>
  <c r="S67" i="9"/>
  <c r="Q67" i="9"/>
  <c r="R67" i="9" s="1"/>
  <c r="O67" i="9"/>
  <c r="M67" i="9"/>
  <c r="N67" i="9" s="1"/>
  <c r="K67" i="9"/>
  <c r="J67" i="9"/>
  <c r="I67" i="9"/>
  <c r="X66" i="9"/>
  <c r="W66" i="9"/>
  <c r="V66" i="9"/>
  <c r="U66" i="9"/>
  <c r="S66" i="9"/>
  <c r="Q66" i="9"/>
  <c r="R66" i="9" s="1"/>
  <c r="O66" i="9"/>
  <c r="M66" i="9"/>
  <c r="N66" i="9" s="1"/>
  <c r="K66" i="9"/>
  <c r="I66" i="9"/>
  <c r="J66" i="9" s="1"/>
  <c r="X65" i="9"/>
  <c r="W65" i="9"/>
  <c r="V65" i="9"/>
  <c r="U65" i="9"/>
  <c r="S65" i="9"/>
  <c r="R65" i="9"/>
  <c r="Q65" i="9"/>
  <c r="O65" i="9"/>
  <c r="M65" i="9"/>
  <c r="N65" i="9" s="1"/>
  <c r="K65" i="9"/>
  <c r="I65" i="9"/>
  <c r="J65" i="9" s="1"/>
  <c r="X64" i="9"/>
  <c r="W64" i="9"/>
  <c r="V64" i="9"/>
  <c r="U64" i="9"/>
  <c r="S64" i="9"/>
  <c r="Q64" i="9"/>
  <c r="R64" i="9" s="1"/>
  <c r="O64" i="9"/>
  <c r="N64" i="9"/>
  <c r="M64" i="9"/>
  <c r="K64" i="9"/>
  <c r="I64" i="9"/>
  <c r="J64" i="9" s="1"/>
  <c r="X63" i="9"/>
  <c r="W63" i="9"/>
  <c r="V63" i="9"/>
  <c r="U63" i="9"/>
  <c r="S63" i="9"/>
  <c r="Q63" i="9"/>
  <c r="R63" i="9" s="1"/>
  <c r="O63" i="9"/>
  <c r="M63" i="9"/>
  <c r="N63" i="9" s="1"/>
  <c r="K63" i="9"/>
  <c r="J63" i="9"/>
  <c r="I63" i="9"/>
  <c r="X62" i="9"/>
  <c r="W62" i="9"/>
  <c r="V62" i="9"/>
  <c r="U62" i="9"/>
  <c r="S62" i="9"/>
  <c r="Q62" i="9"/>
  <c r="R62" i="9" s="1"/>
  <c r="O62" i="9"/>
  <c r="M62" i="9"/>
  <c r="N62" i="9" s="1"/>
  <c r="K62" i="9"/>
  <c r="I62" i="9"/>
  <c r="J62" i="9" s="1"/>
  <c r="X61" i="9"/>
  <c r="W61" i="9"/>
  <c r="V61" i="9"/>
  <c r="U61" i="9"/>
  <c r="S61" i="9"/>
  <c r="R61" i="9"/>
  <c r="Q61" i="9"/>
  <c r="O61" i="9"/>
  <c r="M61" i="9"/>
  <c r="N61" i="9" s="1"/>
  <c r="K61" i="9"/>
  <c r="I61" i="9"/>
  <c r="J61" i="9" s="1"/>
  <c r="X60" i="9"/>
  <c r="W60" i="9"/>
  <c r="V60" i="9"/>
  <c r="U60" i="9"/>
  <c r="S60" i="9"/>
  <c r="Q60" i="9"/>
  <c r="R60" i="9" s="1"/>
  <c r="O60" i="9"/>
  <c r="N60" i="9"/>
  <c r="M60" i="9"/>
  <c r="K60" i="9"/>
  <c r="I60" i="9"/>
  <c r="J60" i="9" s="1"/>
  <c r="X59" i="9"/>
  <c r="W59" i="9"/>
  <c r="V59" i="9"/>
  <c r="U59" i="9"/>
  <c r="S59" i="9"/>
  <c r="Q59" i="9"/>
  <c r="R59" i="9" s="1"/>
  <c r="O59" i="9"/>
  <c r="M59" i="9"/>
  <c r="N59" i="9" s="1"/>
  <c r="K59" i="9"/>
  <c r="J59" i="9"/>
  <c r="I59" i="9"/>
  <c r="X58" i="9"/>
  <c r="W58" i="9"/>
  <c r="V58" i="9"/>
  <c r="U58" i="9"/>
  <c r="S58" i="9"/>
  <c r="Q58" i="9"/>
  <c r="R58" i="9" s="1"/>
  <c r="O58" i="9"/>
  <c r="M58" i="9"/>
  <c r="N58" i="9" s="1"/>
  <c r="K58" i="9"/>
  <c r="I58" i="9"/>
  <c r="J58" i="9" s="1"/>
  <c r="X57" i="9"/>
  <c r="W57" i="9"/>
  <c r="V57" i="9"/>
  <c r="U57" i="9"/>
  <c r="S57" i="9"/>
  <c r="R57" i="9"/>
  <c r="Q57" i="9"/>
  <c r="O57" i="9"/>
  <c r="M57" i="9"/>
  <c r="N57" i="9" s="1"/>
  <c r="K57" i="9"/>
  <c r="I57" i="9"/>
  <c r="J57" i="9" s="1"/>
  <c r="X56" i="9"/>
  <c r="W56" i="9"/>
  <c r="V56" i="9"/>
  <c r="U56" i="9"/>
  <c r="S56" i="9"/>
  <c r="Q56" i="9"/>
  <c r="R56" i="9" s="1"/>
  <c r="O56" i="9"/>
  <c r="N56" i="9"/>
  <c r="M56" i="9"/>
  <c r="K56" i="9"/>
  <c r="I56" i="9"/>
  <c r="J56" i="9" s="1"/>
  <c r="X55" i="9"/>
  <c r="W55" i="9"/>
  <c r="V55" i="9"/>
  <c r="U55" i="9"/>
  <c r="S55" i="9"/>
  <c r="Q55" i="9"/>
  <c r="R55" i="9" s="1"/>
  <c r="O55" i="9"/>
  <c r="M55" i="9"/>
  <c r="N55" i="9" s="1"/>
  <c r="K55" i="9"/>
  <c r="J55" i="9"/>
  <c r="I55" i="9"/>
  <c r="X54" i="9"/>
  <c r="W54" i="9"/>
  <c r="V54" i="9"/>
  <c r="U54" i="9"/>
  <c r="S54" i="9"/>
  <c r="Q54" i="9"/>
  <c r="R54" i="9" s="1"/>
  <c r="O54" i="9"/>
  <c r="M54" i="9"/>
  <c r="N54" i="9" s="1"/>
  <c r="K54" i="9"/>
  <c r="I54" i="9"/>
  <c r="J54" i="9" s="1"/>
  <c r="X53" i="9"/>
  <c r="W53" i="9"/>
  <c r="V53" i="9"/>
  <c r="U53" i="9"/>
  <c r="S53" i="9"/>
  <c r="R53" i="9"/>
  <c r="Q53" i="9"/>
  <c r="O53" i="9"/>
  <c r="M53" i="9"/>
  <c r="N53" i="9" s="1"/>
  <c r="K53" i="9"/>
  <c r="I53" i="9"/>
  <c r="J53" i="9" s="1"/>
  <c r="X52" i="9"/>
  <c r="W52" i="9"/>
  <c r="V52" i="9"/>
  <c r="U52" i="9"/>
  <c r="S52" i="9"/>
  <c r="Q52" i="9"/>
  <c r="R52" i="9" s="1"/>
  <c r="O52" i="9"/>
  <c r="N52" i="9"/>
  <c r="M52" i="9"/>
  <c r="K52" i="9"/>
  <c r="I52" i="9"/>
  <c r="J52" i="9" s="1"/>
  <c r="X51" i="9"/>
  <c r="W51" i="9"/>
  <c r="V51" i="9"/>
  <c r="U51" i="9"/>
  <c r="S51" i="9"/>
  <c r="Q51" i="9"/>
  <c r="R51" i="9" s="1"/>
  <c r="O51" i="9"/>
  <c r="M51" i="9"/>
  <c r="N51" i="9" s="1"/>
  <c r="K51" i="9"/>
  <c r="J51" i="9"/>
  <c r="I51" i="9"/>
  <c r="X50" i="9"/>
  <c r="W50" i="9"/>
  <c r="V50" i="9"/>
  <c r="U50" i="9"/>
  <c r="S50" i="9"/>
  <c r="Q50" i="9"/>
  <c r="R50" i="9" s="1"/>
  <c r="O50" i="9"/>
  <c r="M50" i="9"/>
  <c r="N50" i="9" s="1"/>
  <c r="K50" i="9"/>
  <c r="I50" i="9"/>
  <c r="J50" i="9" s="1"/>
  <c r="X49" i="9"/>
  <c r="W49" i="9"/>
  <c r="V49" i="9"/>
  <c r="U49" i="9"/>
  <c r="S49" i="9"/>
  <c r="R49" i="9"/>
  <c r="Q49" i="9"/>
  <c r="O49" i="9"/>
  <c r="M49" i="9"/>
  <c r="N49" i="9" s="1"/>
  <c r="K49" i="9"/>
  <c r="I49" i="9"/>
  <c r="J49" i="9" s="1"/>
  <c r="X48" i="9"/>
  <c r="W48" i="9"/>
  <c r="V48" i="9"/>
  <c r="U48" i="9"/>
  <c r="S48" i="9"/>
  <c r="Q48" i="9"/>
  <c r="R48" i="9" s="1"/>
  <c r="O48" i="9"/>
  <c r="N48" i="9"/>
  <c r="M48" i="9"/>
  <c r="K48" i="9"/>
  <c r="I48" i="9"/>
  <c r="J48" i="9" s="1"/>
  <c r="X47" i="9"/>
  <c r="W47" i="9"/>
  <c r="V47" i="9"/>
  <c r="U47" i="9"/>
  <c r="S47" i="9"/>
  <c r="Q47" i="9"/>
  <c r="R47" i="9" s="1"/>
  <c r="O47" i="9"/>
  <c r="M47" i="9"/>
  <c r="N47" i="9" s="1"/>
  <c r="K47" i="9"/>
  <c r="J47" i="9"/>
  <c r="I47" i="9"/>
  <c r="X46" i="9"/>
  <c r="W46" i="9"/>
  <c r="V46" i="9"/>
  <c r="U46" i="9"/>
  <c r="S46" i="9"/>
  <c r="Q46" i="9"/>
  <c r="R46" i="9" s="1"/>
  <c r="O46" i="9"/>
  <c r="M46" i="9"/>
  <c r="N46" i="9" s="1"/>
  <c r="K46" i="9"/>
  <c r="I46" i="9"/>
  <c r="J46" i="9" s="1"/>
  <c r="X45" i="9"/>
  <c r="W45" i="9"/>
  <c r="V45" i="9"/>
  <c r="U45" i="9"/>
  <c r="S45" i="9"/>
  <c r="R45" i="9"/>
  <c r="Q45" i="9"/>
  <c r="O45" i="9"/>
  <c r="M45" i="9"/>
  <c r="N45" i="9" s="1"/>
  <c r="K45" i="9"/>
  <c r="I45" i="9"/>
  <c r="J45" i="9" s="1"/>
  <c r="X44" i="9"/>
  <c r="W44" i="9"/>
  <c r="V44" i="9"/>
  <c r="U44" i="9"/>
  <c r="S44" i="9"/>
  <c r="Q44" i="9"/>
  <c r="R44" i="9" s="1"/>
  <c r="O44" i="9"/>
  <c r="N44" i="9"/>
  <c r="M44" i="9"/>
  <c r="K44" i="9"/>
  <c r="I44" i="9"/>
  <c r="J44" i="9" s="1"/>
  <c r="X43" i="9"/>
  <c r="W43" i="9"/>
  <c r="V43" i="9"/>
  <c r="U43" i="9"/>
  <c r="S43" i="9"/>
  <c r="Q43" i="9"/>
  <c r="R43" i="9" s="1"/>
  <c r="O43" i="9"/>
  <c r="M43" i="9"/>
  <c r="N43" i="9" s="1"/>
  <c r="K43" i="9"/>
  <c r="J43" i="9"/>
  <c r="I43" i="9"/>
  <c r="X42" i="9"/>
  <c r="W42" i="9"/>
  <c r="V42" i="9"/>
  <c r="U42" i="9"/>
  <c r="S42" i="9"/>
  <c r="Q42" i="9"/>
  <c r="R42" i="9" s="1"/>
  <c r="O42" i="9"/>
  <c r="M42" i="9"/>
  <c r="N42" i="9" s="1"/>
  <c r="K42" i="9"/>
  <c r="I42" i="9"/>
  <c r="J42" i="9" s="1"/>
  <c r="X41" i="9"/>
  <c r="W41" i="9"/>
  <c r="V41" i="9"/>
  <c r="U41" i="9"/>
  <c r="S41" i="9"/>
  <c r="R41" i="9"/>
  <c r="Q41" i="9"/>
  <c r="O41" i="9"/>
  <c r="M41" i="9"/>
  <c r="N41" i="9" s="1"/>
  <c r="K41" i="9"/>
  <c r="I41" i="9"/>
  <c r="J41" i="9" s="1"/>
  <c r="X40" i="9"/>
  <c r="W40" i="9"/>
  <c r="V40" i="9"/>
  <c r="U40" i="9"/>
  <c r="S40" i="9"/>
  <c r="Q40" i="9"/>
  <c r="R40" i="9" s="1"/>
  <c r="O40" i="9"/>
  <c r="N40" i="9"/>
  <c r="M40" i="9"/>
  <c r="K40" i="9"/>
  <c r="I40" i="9"/>
  <c r="J40" i="9" s="1"/>
  <c r="X39" i="9"/>
  <c r="W39" i="9"/>
  <c r="V39" i="9"/>
  <c r="U39" i="9"/>
  <c r="S39" i="9"/>
  <c r="Q39" i="9"/>
  <c r="R39" i="9" s="1"/>
  <c r="O39" i="9"/>
  <c r="M39" i="9"/>
  <c r="N39" i="9" s="1"/>
  <c r="K39" i="9"/>
  <c r="J39" i="9"/>
  <c r="I39" i="9"/>
  <c r="X38" i="9"/>
  <c r="W38" i="9"/>
  <c r="V38" i="9"/>
  <c r="U38" i="9"/>
  <c r="S38" i="9"/>
  <c r="Q38" i="9"/>
  <c r="R38" i="9" s="1"/>
  <c r="O38" i="9"/>
  <c r="M38" i="9"/>
  <c r="N38" i="9" s="1"/>
  <c r="K38" i="9"/>
  <c r="I38" i="9"/>
  <c r="J38" i="9" s="1"/>
  <c r="X37" i="9"/>
  <c r="W37" i="9"/>
  <c r="V37" i="9"/>
  <c r="U37" i="9"/>
  <c r="S37" i="9"/>
  <c r="R37" i="9"/>
  <c r="Q37" i="9"/>
  <c r="O37" i="9"/>
  <c r="M37" i="9"/>
  <c r="N37" i="9" s="1"/>
  <c r="K37" i="9"/>
  <c r="I37" i="9"/>
  <c r="J37" i="9" s="1"/>
  <c r="X36" i="9"/>
  <c r="W36" i="9"/>
  <c r="V36" i="9"/>
  <c r="U36" i="9"/>
  <c r="S36" i="9"/>
  <c r="Q36" i="9"/>
  <c r="R36" i="9" s="1"/>
  <c r="O36" i="9"/>
  <c r="N36" i="9"/>
  <c r="M36" i="9"/>
  <c r="K36" i="9"/>
  <c r="I36" i="9"/>
  <c r="J36" i="9" s="1"/>
  <c r="X35" i="9"/>
  <c r="W35" i="9"/>
  <c r="V35" i="9"/>
  <c r="U35" i="9"/>
  <c r="S35" i="9"/>
  <c r="Q35" i="9"/>
  <c r="R35" i="9" s="1"/>
  <c r="O35" i="9"/>
  <c r="M35" i="9"/>
  <c r="N35" i="9" s="1"/>
  <c r="K35" i="9"/>
  <c r="J35" i="9"/>
  <c r="I35" i="9"/>
  <c r="X34" i="9"/>
  <c r="W34" i="9"/>
  <c r="V34" i="9"/>
  <c r="U34" i="9"/>
  <c r="S34" i="9"/>
  <c r="Q34" i="9"/>
  <c r="R34" i="9" s="1"/>
  <c r="O34" i="9"/>
  <c r="M34" i="9"/>
  <c r="N34" i="9" s="1"/>
  <c r="K34" i="9"/>
  <c r="I34" i="9"/>
  <c r="J34" i="9" s="1"/>
  <c r="X33" i="9"/>
  <c r="W33" i="9"/>
  <c r="V33" i="9"/>
  <c r="U33" i="9"/>
  <c r="S33" i="9"/>
  <c r="R33" i="9"/>
  <c r="Q33" i="9"/>
  <c r="O33" i="9"/>
  <c r="M33" i="9"/>
  <c r="N33" i="9" s="1"/>
  <c r="K33" i="9"/>
  <c r="I33" i="9"/>
  <c r="J33" i="9" s="1"/>
  <c r="X32" i="9"/>
  <c r="W32" i="9"/>
  <c r="V32" i="9"/>
  <c r="U32" i="9"/>
  <c r="S32" i="9"/>
  <c r="Q32" i="9"/>
  <c r="R32" i="9" s="1"/>
  <c r="O32" i="9"/>
  <c r="N32" i="9"/>
  <c r="M32" i="9"/>
  <c r="K32" i="9"/>
  <c r="I32" i="9"/>
  <c r="J32" i="9" s="1"/>
  <c r="X31" i="9"/>
  <c r="W31" i="9"/>
  <c r="V31" i="9"/>
  <c r="U31" i="9"/>
  <c r="S31" i="9"/>
  <c r="Q31" i="9"/>
  <c r="R31" i="9" s="1"/>
  <c r="O31" i="9"/>
  <c r="M31" i="9"/>
  <c r="N31" i="9" s="1"/>
  <c r="K31" i="9"/>
  <c r="J31" i="9"/>
  <c r="I31" i="9"/>
  <c r="X30" i="9"/>
  <c r="W30" i="9"/>
  <c r="V30" i="9"/>
  <c r="U30" i="9"/>
  <c r="S30" i="9"/>
  <c r="Q30" i="9"/>
  <c r="R30" i="9" s="1"/>
  <c r="O30" i="9"/>
  <c r="M30" i="9"/>
  <c r="N30" i="9" s="1"/>
  <c r="K30" i="9"/>
  <c r="I30" i="9"/>
  <c r="J30" i="9" s="1"/>
  <c r="X29" i="9"/>
  <c r="W29" i="9"/>
  <c r="V29" i="9"/>
  <c r="U29" i="9"/>
  <c r="S29" i="9"/>
  <c r="R29" i="9"/>
  <c r="Q29" i="9"/>
  <c r="O29" i="9"/>
  <c r="M29" i="9"/>
  <c r="N29" i="9" s="1"/>
  <c r="K29" i="9"/>
  <c r="I29" i="9"/>
  <c r="J29" i="9" s="1"/>
  <c r="X28" i="9"/>
  <c r="W28" i="9"/>
  <c r="V28" i="9"/>
  <c r="U28" i="9"/>
  <c r="S28" i="9"/>
  <c r="Q28" i="9"/>
  <c r="R28" i="9" s="1"/>
  <c r="O28" i="9"/>
  <c r="N28" i="9"/>
  <c r="M28" i="9"/>
  <c r="K28" i="9"/>
  <c r="I28" i="9"/>
  <c r="J28" i="9" s="1"/>
  <c r="X27" i="9"/>
  <c r="W27" i="9"/>
  <c r="V27" i="9"/>
  <c r="U27" i="9"/>
  <c r="S27" i="9"/>
  <c r="Q27" i="9"/>
  <c r="R27" i="9" s="1"/>
  <c r="O27" i="9"/>
  <c r="M27" i="9"/>
  <c r="N27" i="9" s="1"/>
  <c r="K27" i="9"/>
  <c r="J27" i="9"/>
  <c r="I27" i="9"/>
  <c r="X26" i="9"/>
  <c r="W26" i="9"/>
  <c r="V26" i="9"/>
  <c r="U26" i="9"/>
  <c r="S26" i="9"/>
  <c r="Q26" i="9"/>
  <c r="R26" i="9" s="1"/>
  <c r="O26" i="9"/>
  <c r="M26" i="9"/>
  <c r="N26" i="9" s="1"/>
  <c r="K26" i="9"/>
  <c r="I26" i="9"/>
  <c r="J26" i="9" s="1"/>
  <c r="X25" i="9"/>
  <c r="W25" i="9"/>
  <c r="V25" i="9"/>
  <c r="U25" i="9"/>
  <c r="S25" i="9"/>
  <c r="R25" i="9"/>
  <c r="Q25" i="9"/>
  <c r="O25" i="9"/>
  <c r="M25" i="9"/>
  <c r="N25" i="9" s="1"/>
  <c r="K25" i="9"/>
  <c r="I25" i="9"/>
  <c r="J25" i="9" s="1"/>
  <c r="X24" i="9"/>
  <c r="W24" i="9"/>
  <c r="V24" i="9"/>
  <c r="U24" i="9"/>
  <c r="S24" i="9"/>
  <c r="Q24" i="9"/>
  <c r="R24" i="9" s="1"/>
  <c r="O24" i="9"/>
  <c r="N24" i="9"/>
  <c r="M24" i="9"/>
  <c r="K24" i="9"/>
  <c r="I24" i="9"/>
  <c r="J24" i="9" s="1"/>
  <c r="X23" i="9"/>
  <c r="W23" i="9"/>
  <c r="V23" i="9"/>
  <c r="U23" i="9"/>
  <c r="S23" i="9"/>
  <c r="Q23" i="9"/>
  <c r="R23" i="9" s="1"/>
  <c r="O23" i="9"/>
  <c r="M23" i="9"/>
  <c r="N23" i="9" s="1"/>
  <c r="K23" i="9"/>
  <c r="J23" i="9"/>
  <c r="I23" i="9"/>
  <c r="X22" i="9"/>
  <c r="W22" i="9"/>
  <c r="V22" i="9"/>
  <c r="U22" i="9"/>
  <c r="S22" i="9"/>
  <c r="Q22" i="9"/>
  <c r="R22" i="9" s="1"/>
  <c r="O22" i="9"/>
  <c r="M22" i="9"/>
  <c r="N22" i="9" s="1"/>
  <c r="K22" i="9"/>
  <c r="I22" i="9"/>
  <c r="J22" i="9" s="1"/>
  <c r="X21" i="9"/>
  <c r="W21" i="9"/>
  <c r="V21" i="9"/>
  <c r="U21" i="9"/>
  <c r="S21" i="9"/>
  <c r="R21" i="9"/>
  <c r="Q21" i="9"/>
  <c r="O21" i="9"/>
  <c r="M21" i="9"/>
  <c r="N21" i="9" s="1"/>
  <c r="K21" i="9"/>
  <c r="I21" i="9"/>
  <c r="J21" i="9" s="1"/>
  <c r="X20" i="9"/>
  <c r="W20" i="9"/>
  <c r="V20" i="9"/>
  <c r="U20" i="9"/>
  <c r="S20" i="9"/>
  <c r="Q20" i="9"/>
  <c r="R20" i="9" s="1"/>
  <c r="O20" i="9"/>
  <c r="N20" i="9"/>
  <c r="M20" i="9"/>
  <c r="K20" i="9"/>
  <c r="I20" i="9"/>
  <c r="J20" i="9" s="1"/>
  <c r="X19" i="9"/>
  <c r="W19" i="9"/>
  <c r="V19" i="9"/>
  <c r="U19" i="9"/>
  <c r="S19" i="9"/>
  <c r="Q19" i="9"/>
  <c r="R19" i="9" s="1"/>
  <c r="O19" i="9"/>
  <c r="M19" i="9"/>
  <c r="N19" i="9" s="1"/>
  <c r="K19" i="9"/>
  <c r="J19" i="9"/>
  <c r="I19" i="9"/>
  <c r="X18" i="9"/>
  <c r="W18" i="9"/>
  <c r="V18" i="9"/>
  <c r="U18" i="9"/>
  <c r="S18" i="9"/>
  <c r="Q18" i="9"/>
  <c r="R18" i="9" s="1"/>
  <c r="O18" i="9"/>
  <c r="M18" i="9"/>
  <c r="N18" i="9" s="1"/>
  <c r="K18" i="9"/>
  <c r="I18" i="9"/>
  <c r="J18" i="9" s="1"/>
  <c r="X17" i="9"/>
  <c r="W17" i="9"/>
  <c r="V17" i="9"/>
  <c r="U17" i="9"/>
  <c r="S17" i="9"/>
  <c r="R17" i="9"/>
  <c r="Q17" i="9"/>
  <c r="O17" i="9"/>
  <c r="M17" i="9"/>
  <c r="N17" i="9" s="1"/>
  <c r="K17" i="9"/>
  <c r="I17" i="9"/>
  <c r="J17" i="9" s="1"/>
  <c r="X16" i="9"/>
  <c r="W16" i="9"/>
  <c r="V16" i="9"/>
  <c r="U16" i="9"/>
  <c r="S16" i="9"/>
  <c r="Q16" i="9"/>
  <c r="R16" i="9" s="1"/>
  <c r="O16" i="9"/>
  <c r="N16" i="9"/>
  <c r="M16" i="9"/>
  <c r="K16" i="9"/>
  <c r="I16" i="9"/>
  <c r="J16" i="9" s="1"/>
  <c r="X15" i="9"/>
  <c r="W15" i="9"/>
  <c r="V15" i="9"/>
  <c r="U15" i="9"/>
  <c r="S15" i="9"/>
  <c r="Q15" i="9"/>
  <c r="R15" i="9" s="1"/>
  <c r="O15" i="9"/>
  <c r="M15" i="9"/>
  <c r="N15" i="9" s="1"/>
  <c r="K15" i="9"/>
  <c r="J15" i="9"/>
  <c r="I15" i="9"/>
  <c r="X14" i="9"/>
  <c r="W14" i="9"/>
  <c r="V14" i="9"/>
  <c r="U14" i="9"/>
  <c r="S14" i="9"/>
  <c r="Q14" i="9"/>
  <c r="R14" i="9" s="1"/>
  <c r="O14" i="9"/>
  <c r="M14" i="9"/>
  <c r="N14" i="9" s="1"/>
  <c r="K14" i="9"/>
  <c r="I14" i="9"/>
  <c r="J14" i="9" s="1"/>
  <c r="X13" i="9"/>
  <c r="W13" i="9"/>
  <c r="V13" i="9"/>
  <c r="U13" i="9"/>
  <c r="S13" i="9"/>
  <c r="R13" i="9"/>
  <c r="Q13" i="9"/>
  <c r="O13" i="9"/>
  <c r="M13" i="9"/>
  <c r="N13" i="9" s="1"/>
  <c r="K13" i="9"/>
  <c r="I13" i="9"/>
  <c r="J13" i="9" s="1"/>
  <c r="X12" i="9"/>
  <c r="W12" i="9"/>
  <c r="V12" i="9"/>
  <c r="U12" i="9"/>
  <c r="S12" i="9"/>
  <c r="Q12" i="9"/>
  <c r="R12" i="9" s="1"/>
  <c r="O12" i="9"/>
  <c r="N12" i="9"/>
  <c r="M12" i="9"/>
  <c r="K12" i="9"/>
  <c r="I12" i="9"/>
  <c r="J12" i="9" s="1"/>
  <c r="X11" i="9"/>
  <c r="W11" i="9"/>
  <c r="V11" i="9"/>
  <c r="U11" i="9"/>
  <c r="S11" i="9"/>
  <c r="Q11" i="9"/>
  <c r="R11" i="9" s="1"/>
  <c r="O11" i="9"/>
  <c r="M11" i="9"/>
  <c r="N11" i="9" s="1"/>
  <c r="K11" i="9"/>
  <c r="I11" i="9"/>
  <c r="J11" i="9" s="1"/>
  <c r="X10" i="9"/>
  <c r="W10" i="9"/>
  <c r="V10" i="9"/>
  <c r="U10" i="9"/>
  <c r="S10" i="9"/>
  <c r="Q10" i="9"/>
  <c r="R10" i="9" s="1"/>
  <c r="O10" i="9"/>
  <c r="N10" i="9"/>
  <c r="M10" i="9"/>
  <c r="K10" i="9"/>
  <c r="I10" i="9"/>
  <c r="J10" i="9" s="1"/>
  <c r="X9" i="9"/>
  <c r="W9" i="9"/>
  <c r="V9" i="9"/>
  <c r="U9" i="9"/>
  <c r="S9" i="9"/>
  <c r="Q9" i="9"/>
  <c r="R9" i="9" s="1"/>
  <c r="O9" i="9"/>
  <c r="M9" i="9"/>
  <c r="N9" i="9" s="1"/>
  <c r="K9" i="9"/>
  <c r="J9" i="9"/>
  <c r="I9" i="9"/>
  <c r="X8" i="9"/>
  <c r="W8" i="9"/>
  <c r="V8" i="9"/>
  <c r="U8" i="9"/>
  <c r="S8" i="9"/>
  <c r="Q8" i="9"/>
  <c r="R8" i="9" s="1"/>
  <c r="O8" i="9"/>
  <c r="M8" i="9"/>
  <c r="N8" i="9" s="1"/>
  <c r="K8" i="9"/>
  <c r="I8" i="9"/>
  <c r="J8" i="9" s="1"/>
  <c r="X7" i="9"/>
  <c r="W7" i="9"/>
  <c r="V7" i="9"/>
  <c r="U7" i="9"/>
  <c r="S7" i="9"/>
  <c r="R7" i="9"/>
  <c r="Q7" i="9"/>
  <c r="O7" i="9"/>
  <c r="M7" i="9"/>
  <c r="N7" i="9" s="1"/>
  <c r="K7" i="9"/>
  <c r="I7" i="9"/>
  <c r="J7" i="9" s="1"/>
  <c r="X6" i="9"/>
  <c r="W6" i="9"/>
  <c r="V6" i="9"/>
  <c r="U6" i="9"/>
  <c r="S6" i="9"/>
  <c r="Q6" i="9"/>
  <c r="R6" i="9" s="1"/>
  <c r="O6" i="9"/>
  <c r="N6" i="9"/>
  <c r="M6" i="9"/>
  <c r="K6" i="9"/>
  <c r="I6" i="9"/>
  <c r="J6" i="9" s="1"/>
  <c r="X5" i="9"/>
  <c r="W5" i="9"/>
  <c r="V5" i="9"/>
  <c r="U5" i="9"/>
  <c r="S5" i="9"/>
  <c r="Q5" i="9"/>
  <c r="R5" i="9" s="1"/>
  <c r="O5" i="9"/>
  <c r="M5" i="9"/>
  <c r="N5" i="9" s="1"/>
  <c r="K5" i="9"/>
  <c r="J5" i="9"/>
  <c r="I5" i="9"/>
  <c r="X4" i="9"/>
  <c r="W4" i="9"/>
  <c r="V4" i="9"/>
  <c r="U4" i="9"/>
  <c r="S4" i="9"/>
  <c r="Q4" i="9"/>
  <c r="R4" i="9" s="1"/>
  <c r="O4" i="9"/>
  <c r="M4" i="9"/>
  <c r="N4" i="9" s="1"/>
  <c r="K4" i="9"/>
  <c r="I4" i="9"/>
  <c r="J4" i="9" s="1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X4" i="2"/>
  <c r="W4" i="2"/>
  <c r="V4" i="2"/>
  <c r="U4" i="2"/>
  <c r="S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S154" i="8"/>
  <c r="S155" i="8"/>
  <c r="S156" i="8"/>
  <c r="S157" i="8"/>
  <c r="S158" i="8"/>
  <c r="S159" i="8"/>
  <c r="S4" i="8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08" i="8"/>
  <c r="O109" i="8"/>
  <c r="O110" i="8"/>
  <c r="O111" i="8"/>
  <c r="O112" i="8"/>
  <c r="O113" i="8"/>
  <c r="O114" i="8"/>
  <c r="O115" i="8"/>
  <c r="O116" i="8"/>
  <c r="O117" i="8"/>
  <c r="O118" i="8"/>
  <c r="O119" i="8"/>
  <c r="O120" i="8"/>
  <c r="O121" i="8"/>
  <c r="O122" i="8"/>
  <c r="O123" i="8"/>
  <c r="O124" i="8"/>
  <c r="O125" i="8"/>
  <c r="O126" i="8"/>
  <c r="O127" i="8"/>
  <c r="O128" i="8"/>
  <c r="O129" i="8"/>
  <c r="O130" i="8"/>
  <c r="O131" i="8"/>
  <c r="O132" i="8"/>
  <c r="O133" i="8"/>
  <c r="O134" i="8"/>
  <c r="O135" i="8"/>
  <c r="O136" i="8"/>
  <c r="O137" i="8"/>
  <c r="O138" i="8"/>
  <c r="O139" i="8"/>
  <c r="O140" i="8"/>
  <c r="O141" i="8"/>
  <c r="O142" i="8"/>
  <c r="O143" i="8"/>
  <c r="O144" i="8"/>
  <c r="O145" i="8"/>
  <c r="O146" i="8"/>
  <c r="O147" i="8"/>
  <c r="O148" i="8"/>
  <c r="O149" i="8"/>
  <c r="O150" i="8"/>
  <c r="O151" i="8"/>
  <c r="O152" i="8"/>
  <c r="O153" i="8"/>
  <c r="O154" i="8"/>
  <c r="O155" i="8"/>
  <c r="O156" i="8"/>
  <c r="O157" i="8"/>
  <c r="O158" i="8"/>
  <c r="O159" i="8"/>
  <c r="O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4" i="8"/>
  <c r="X159" i="8"/>
  <c r="W159" i="8"/>
  <c r="V159" i="8"/>
  <c r="U159" i="8"/>
  <c r="Q159" i="8"/>
  <c r="R159" i="8" s="1"/>
  <c r="M159" i="8"/>
  <c r="N159" i="8" s="1"/>
  <c r="I159" i="8"/>
  <c r="J159" i="8" s="1"/>
  <c r="X158" i="8"/>
  <c r="W158" i="8"/>
  <c r="V158" i="8"/>
  <c r="U158" i="8"/>
  <c r="R158" i="8"/>
  <c r="Q158" i="8"/>
  <c r="M158" i="8"/>
  <c r="N158" i="8" s="1"/>
  <c r="I158" i="8"/>
  <c r="J158" i="8" s="1"/>
  <c r="X157" i="8"/>
  <c r="W157" i="8"/>
  <c r="V157" i="8"/>
  <c r="U157" i="8"/>
  <c r="Q157" i="8"/>
  <c r="R157" i="8" s="1"/>
  <c r="N157" i="8"/>
  <c r="M157" i="8"/>
  <c r="I157" i="8"/>
  <c r="J157" i="8" s="1"/>
  <c r="X156" i="8"/>
  <c r="W156" i="8"/>
  <c r="V156" i="8"/>
  <c r="U156" i="8"/>
  <c r="Q156" i="8"/>
  <c r="R156" i="8" s="1"/>
  <c r="M156" i="8"/>
  <c r="N156" i="8" s="1"/>
  <c r="J156" i="8"/>
  <c r="I156" i="8"/>
  <c r="X155" i="8"/>
  <c r="W155" i="8"/>
  <c r="V155" i="8"/>
  <c r="U155" i="8"/>
  <c r="Q155" i="8"/>
  <c r="R155" i="8" s="1"/>
  <c r="M155" i="8"/>
  <c r="N155" i="8" s="1"/>
  <c r="I155" i="8"/>
  <c r="J155" i="8" s="1"/>
  <c r="X154" i="8"/>
  <c r="W154" i="8"/>
  <c r="V154" i="8"/>
  <c r="U154" i="8"/>
  <c r="R154" i="8"/>
  <c r="Q154" i="8"/>
  <c r="M154" i="8"/>
  <c r="N154" i="8" s="1"/>
  <c r="I154" i="8"/>
  <c r="J154" i="8" s="1"/>
  <c r="X153" i="8"/>
  <c r="W153" i="8"/>
  <c r="V153" i="8"/>
  <c r="U153" i="8"/>
  <c r="Q153" i="8"/>
  <c r="R153" i="8" s="1"/>
  <c r="N153" i="8"/>
  <c r="M153" i="8"/>
  <c r="I153" i="8"/>
  <c r="J153" i="8" s="1"/>
  <c r="X152" i="8"/>
  <c r="W152" i="8"/>
  <c r="V152" i="8"/>
  <c r="U152" i="8"/>
  <c r="Q152" i="8"/>
  <c r="R152" i="8" s="1"/>
  <c r="M152" i="8"/>
  <c r="N152" i="8" s="1"/>
  <c r="J152" i="8"/>
  <c r="I152" i="8"/>
  <c r="X151" i="8"/>
  <c r="W151" i="8"/>
  <c r="V151" i="8"/>
  <c r="U151" i="8"/>
  <c r="Q151" i="8"/>
  <c r="R151" i="8" s="1"/>
  <c r="M151" i="8"/>
  <c r="N151" i="8" s="1"/>
  <c r="I151" i="8"/>
  <c r="J151" i="8" s="1"/>
  <c r="X150" i="8"/>
  <c r="W150" i="8"/>
  <c r="V150" i="8"/>
  <c r="U150" i="8"/>
  <c r="R150" i="8"/>
  <c r="Q150" i="8"/>
  <c r="M150" i="8"/>
  <c r="N150" i="8" s="1"/>
  <c r="I150" i="8"/>
  <c r="J150" i="8" s="1"/>
  <c r="X149" i="8"/>
  <c r="W149" i="8"/>
  <c r="V149" i="8"/>
  <c r="U149" i="8"/>
  <c r="Q149" i="8"/>
  <c r="R149" i="8" s="1"/>
  <c r="N149" i="8"/>
  <c r="M149" i="8"/>
  <c r="I149" i="8"/>
  <c r="J149" i="8" s="1"/>
  <c r="X148" i="8"/>
  <c r="W148" i="8"/>
  <c r="V148" i="8"/>
  <c r="U148" i="8"/>
  <c r="Q148" i="8"/>
  <c r="R148" i="8" s="1"/>
  <c r="M148" i="8"/>
  <c r="N148" i="8" s="1"/>
  <c r="J148" i="8"/>
  <c r="I148" i="8"/>
  <c r="X147" i="8"/>
  <c r="W147" i="8"/>
  <c r="V147" i="8"/>
  <c r="U147" i="8"/>
  <c r="Q147" i="8"/>
  <c r="R147" i="8" s="1"/>
  <c r="M147" i="8"/>
  <c r="N147" i="8" s="1"/>
  <c r="I147" i="8"/>
  <c r="J147" i="8" s="1"/>
  <c r="X146" i="8"/>
  <c r="W146" i="8"/>
  <c r="V146" i="8"/>
  <c r="U146" i="8"/>
  <c r="R146" i="8"/>
  <c r="Q146" i="8"/>
  <c r="M146" i="8"/>
  <c r="N146" i="8" s="1"/>
  <c r="I146" i="8"/>
  <c r="J146" i="8" s="1"/>
  <c r="X145" i="8"/>
  <c r="W145" i="8"/>
  <c r="V145" i="8"/>
  <c r="U145" i="8"/>
  <c r="Q145" i="8"/>
  <c r="R145" i="8" s="1"/>
  <c r="N145" i="8"/>
  <c r="M145" i="8"/>
  <c r="I145" i="8"/>
  <c r="J145" i="8" s="1"/>
  <c r="X144" i="8"/>
  <c r="W144" i="8"/>
  <c r="V144" i="8"/>
  <c r="U144" i="8"/>
  <c r="Q144" i="8"/>
  <c r="R144" i="8" s="1"/>
  <c r="M144" i="8"/>
  <c r="N144" i="8" s="1"/>
  <c r="J144" i="8"/>
  <c r="I144" i="8"/>
  <c r="X143" i="8"/>
  <c r="W143" i="8"/>
  <c r="V143" i="8"/>
  <c r="U143" i="8"/>
  <c r="Q143" i="8"/>
  <c r="R143" i="8" s="1"/>
  <c r="M143" i="8"/>
  <c r="N143" i="8" s="1"/>
  <c r="I143" i="8"/>
  <c r="J143" i="8" s="1"/>
  <c r="X142" i="8"/>
  <c r="W142" i="8"/>
  <c r="V142" i="8"/>
  <c r="U142" i="8"/>
  <c r="R142" i="8"/>
  <c r="Q142" i="8"/>
  <c r="M142" i="8"/>
  <c r="N142" i="8" s="1"/>
  <c r="I142" i="8"/>
  <c r="J142" i="8" s="1"/>
  <c r="X141" i="8"/>
  <c r="W141" i="8"/>
  <c r="V141" i="8"/>
  <c r="U141" i="8"/>
  <c r="Q141" i="8"/>
  <c r="R141" i="8" s="1"/>
  <c r="N141" i="8"/>
  <c r="M141" i="8"/>
  <c r="I141" i="8"/>
  <c r="J141" i="8" s="1"/>
  <c r="X140" i="8"/>
  <c r="W140" i="8"/>
  <c r="V140" i="8"/>
  <c r="U140" i="8"/>
  <c r="Q140" i="8"/>
  <c r="R140" i="8" s="1"/>
  <c r="M140" i="8"/>
  <c r="N140" i="8" s="1"/>
  <c r="J140" i="8"/>
  <c r="I140" i="8"/>
  <c r="X139" i="8"/>
  <c r="W139" i="8"/>
  <c r="V139" i="8"/>
  <c r="U139" i="8"/>
  <c r="Q139" i="8"/>
  <c r="R139" i="8" s="1"/>
  <c r="M139" i="8"/>
  <c r="N139" i="8" s="1"/>
  <c r="I139" i="8"/>
  <c r="J139" i="8" s="1"/>
  <c r="X138" i="8"/>
  <c r="W138" i="8"/>
  <c r="V138" i="8"/>
  <c r="U138" i="8"/>
  <c r="R138" i="8"/>
  <c r="Q138" i="8"/>
  <c r="M138" i="8"/>
  <c r="N138" i="8" s="1"/>
  <c r="I138" i="8"/>
  <c r="J138" i="8" s="1"/>
  <c r="X137" i="8"/>
  <c r="W137" i="8"/>
  <c r="V137" i="8"/>
  <c r="U137" i="8"/>
  <c r="Q137" i="8"/>
  <c r="R137" i="8" s="1"/>
  <c r="N137" i="8"/>
  <c r="M137" i="8"/>
  <c r="I137" i="8"/>
  <c r="J137" i="8" s="1"/>
  <c r="X136" i="8"/>
  <c r="W136" i="8"/>
  <c r="V136" i="8"/>
  <c r="U136" i="8"/>
  <c r="Q136" i="8"/>
  <c r="R136" i="8" s="1"/>
  <c r="M136" i="8"/>
  <c r="N136" i="8" s="1"/>
  <c r="J136" i="8"/>
  <c r="I136" i="8"/>
  <c r="X135" i="8"/>
  <c r="W135" i="8"/>
  <c r="V135" i="8"/>
  <c r="U135" i="8"/>
  <c r="Q135" i="8"/>
  <c r="R135" i="8" s="1"/>
  <c r="M135" i="8"/>
  <c r="N135" i="8" s="1"/>
  <c r="I135" i="8"/>
  <c r="J135" i="8" s="1"/>
  <c r="X134" i="8"/>
  <c r="W134" i="8"/>
  <c r="V134" i="8"/>
  <c r="U134" i="8"/>
  <c r="R134" i="8"/>
  <c r="Q134" i="8"/>
  <c r="M134" i="8"/>
  <c r="N134" i="8" s="1"/>
  <c r="I134" i="8"/>
  <c r="J134" i="8" s="1"/>
  <c r="X133" i="8"/>
  <c r="W133" i="8"/>
  <c r="V133" i="8"/>
  <c r="U133" i="8"/>
  <c r="Q133" i="8"/>
  <c r="R133" i="8" s="1"/>
  <c r="N133" i="8"/>
  <c r="M133" i="8"/>
  <c r="I133" i="8"/>
  <c r="J133" i="8" s="1"/>
  <c r="X132" i="8"/>
  <c r="W132" i="8"/>
  <c r="V132" i="8"/>
  <c r="U132" i="8"/>
  <c r="Q132" i="8"/>
  <c r="R132" i="8" s="1"/>
  <c r="M132" i="8"/>
  <c r="N132" i="8" s="1"/>
  <c r="J132" i="8"/>
  <c r="I132" i="8"/>
  <c r="X131" i="8"/>
  <c r="W131" i="8"/>
  <c r="V131" i="8"/>
  <c r="U131" i="8"/>
  <c r="Q131" i="8"/>
  <c r="R131" i="8" s="1"/>
  <c r="M131" i="8"/>
  <c r="N131" i="8" s="1"/>
  <c r="I131" i="8"/>
  <c r="J131" i="8" s="1"/>
  <c r="X130" i="8"/>
  <c r="W130" i="8"/>
  <c r="V130" i="8"/>
  <c r="U130" i="8"/>
  <c r="R130" i="8"/>
  <c r="Q130" i="8"/>
  <c r="M130" i="8"/>
  <c r="N130" i="8" s="1"/>
  <c r="I130" i="8"/>
  <c r="J130" i="8" s="1"/>
  <c r="X129" i="8"/>
  <c r="W129" i="8"/>
  <c r="V129" i="8"/>
  <c r="U129" i="8"/>
  <c r="Q129" i="8"/>
  <c r="R129" i="8" s="1"/>
  <c r="N129" i="8"/>
  <c r="M129" i="8"/>
  <c r="I129" i="8"/>
  <c r="J129" i="8" s="1"/>
  <c r="X128" i="8"/>
  <c r="W128" i="8"/>
  <c r="V128" i="8"/>
  <c r="U128" i="8"/>
  <c r="Q128" i="8"/>
  <c r="R128" i="8" s="1"/>
  <c r="M128" i="8"/>
  <c r="N128" i="8" s="1"/>
  <c r="J128" i="8"/>
  <c r="I128" i="8"/>
  <c r="X127" i="8"/>
  <c r="W127" i="8"/>
  <c r="V127" i="8"/>
  <c r="U127" i="8"/>
  <c r="Q127" i="8"/>
  <c r="R127" i="8" s="1"/>
  <c r="M127" i="8"/>
  <c r="N127" i="8" s="1"/>
  <c r="I127" i="8"/>
  <c r="J127" i="8" s="1"/>
  <c r="X126" i="8"/>
  <c r="W126" i="8"/>
  <c r="V126" i="8"/>
  <c r="U126" i="8"/>
  <c r="R126" i="8"/>
  <c r="Q126" i="8"/>
  <c r="M126" i="8"/>
  <c r="N126" i="8" s="1"/>
  <c r="I126" i="8"/>
  <c r="J126" i="8" s="1"/>
  <c r="X125" i="8"/>
  <c r="W125" i="8"/>
  <c r="V125" i="8"/>
  <c r="U125" i="8"/>
  <c r="Q125" i="8"/>
  <c r="R125" i="8" s="1"/>
  <c r="N125" i="8"/>
  <c r="M125" i="8"/>
  <c r="I125" i="8"/>
  <c r="J125" i="8" s="1"/>
  <c r="X124" i="8"/>
  <c r="W124" i="8"/>
  <c r="V124" i="8"/>
  <c r="U124" i="8"/>
  <c r="Q124" i="8"/>
  <c r="R124" i="8" s="1"/>
  <c r="M124" i="8"/>
  <c r="N124" i="8" s="1"/>
  <c r="J124" i="8"/>
  <c r="I124" i="8"/>
  <c r="X123" i="8"/>
  <c r="W123" i="8"/>
  <c r="V123" i="8"/>
  <c r="U123" i="8"/>
  <c r="Q123" i="8"/>
  <c r="R123" i="8" s="1"/>
  <c r="M123" i="8"/>
  <c r="N123" i="8" s="1"/>
  <c r="I123" i="8"/>
  <c r="J123" i="8" s="1"/>
  <c r="X122" i="8"/>
  <c r="W122" i="8"/>
  <c r="V122" i="8"/>
  <c r="U122" i="8"/>
  <c r="R122" i="8"/>
  <c r="Q122" i="8"/>
  <c r="M122" i="8"/>
  <c r="N122" i="8" s="1"/>
  <c r="I122" i="8"/>
  <c r="J122" i="8" s="1"/>
  <c r="X121" i="8"/>
  <c r="W121" i="8"/>
  <c r="V121" i="8"/>
  <c r="U121" i="8"/>
  <c r="Q121" i="8"/>
  <c r="R121" i="8" s="1"/>
  <c r="N121" i="8"/>
  <c r="M121" i="8"/>
  <c r="I121" i="8"/>
  <c r="J121" i="8" s="1"/>
  <c r="X120" i="8"/>
  <c r="W120" i="8"/>
  <c r="V120" i="8"/>
  <c r="U120" i="8"/>
  <c r="Q120" i="8"/>
  <c r="R120" i="8" s="1"/>
  <c r="M120" i="8"/>
  <c r="N120" i="8" s="1"/>
  <c r="J120" i="8"/>
  <c r="I120" i="8"/>
  <c r="X119" i="8"/>
  <c r="W119" i="8"/>
  <c r="V119" i="8"/>
  <c r="U119" i="8"/>
  <c r="Q119" i="8"/>
  <c r="R119" i="8" s="1"/>
  <c r="M119" i="8"/>
  <c r="N119" i="8" s="1"/>
  <c r="I119" i="8"/>
  <c r="J119" i="8" s="1"/>
  <c r="X118" i="8"/>
  <c r="W118" i="8"/>
  <c r="V118" i="8"/>
  <c r="U118" i="8"/>
  <c r="R118" i="8"/>
  <c r="Q118" i="8"/>
  <c r="M118" i="8"/>
  <c r="N118" i="8" s="1"/>
  <c r="I118" i="8"/>
  <c r="J118" i="8" s="1"/>
  <c r="X117" i="8"/>
  <c r="W117" i="8"/>
  <c r="V117" i="8"/>
  <c r="U117" i="8"/>
  <c r="Q117" i="8"/>
  <c r="R117" i="8" s="1"/>
  <c r="N117" i="8"/>
  <c r="M117" i="8"/>
  <c r="I117" i="8"/>
  <c r="J117" i="8" s="1"/>
  <c r="X116" i="8"/>
  <c r="W116" i="8"/>
  <c r="V116" i="8"/>
  <c r="U116" i="8"/>
  <c r="Q116" i="8"/>
  <c r="R116" i="8" s="1"/>
  <c r="M116" i="8"/>
  <c r="N116" i="8" s="1"/>
  <c r="J116" i="8"/>
  <c r="I116" i="8"/>
  <c r="X115" i="8"/>
  <c r="W115" i="8"/>
  <c r="V115" i="8"/>
  <c r="U115" i="8"/>
  <c r="Q115" i="8"/>
  <c r="R115" i="8" s="1"/>
  <c r="M115" i="8"/>
  <c r="N115" i="8" s="1"/>
  <c r="I115" i="8"/>
  <c r="J115" i="8" s="1"/>
  <c r="X114" i="8"/>
  <c r="W114" i="8"/>
  <c r="V114" i="8"/>
  <c r="U114" i="8"/>
  <c r="R114" i="8"/>
  <c r="Q114" i="8"/>
  <c r="M114" i="8"/>
  <c r="N114" i="8" s="1"/>
  <c r="I114" i="8"/>
  <c r="J114" i="8" s="1"/>
  <c r="X113" i="8"/>
  <c r="W113" i="8"/>
  <c r="V113" i="8"/>
  <c r="U113" i="8"/>
  <c r="Q113" i="8"/>
  <c r="R113" i="8" s="1"/>
  <c r="N113" i="8"/>
  <c r="M113" i="8"/>
  <c r="I113" i="8"/>
  <c r="J113" i="8" s="1"/>
  <c r="X112" i="8"/>
  <c r="W112" i="8"/>
  <c r="V112" i="8"/>
  <c r="U112" i="8"/>
  <c r="Q112" i="8"/>
  <c r="R112" i="8" s="1"/>
  <c r="M112" i="8"/>
  <c r="N112" i="8" s="1"/>
  <c r="J112" i="8"/>
  <c r="I112" i="8"/>
  <c r="X111" i="8"/>
  <c r="W111" i="8"/>
  <c r="V111" i="8"/>
  <c r="U111" i="8"/>
  <c r="Q111" i="8"/>
  <c r="R111" i="8" s="1"/>
  <c r="M111" i="8"/>
  <c r="N111" i="8" s="1"/>
  <c r="I111" i="8"/>
  <c r="J111" i="8" s="1"/>
  <c r="X110" i="8"/>
  <c r="W110" i="8"/>
  <c r="V110" i="8"/>
  <c r="U110" i="8"/>
  <c r="R110" i="8"/>
  <c r="Q110" i="8"/>
  <c r="M110" i="8"/>
  <c r="N110" i="8" s="1"/>
  <c r="I110" i="8"/>
  <c r="J110" i="8" s="1"/>
  <c r="X109" i="8"/>
  <c r="W109" i="8"/>
  <c r="V109" i="8"/>
  <c r="U109" i="8"/>
  <c r="Q109" i="8"/>
  <c r="R109" i="8" s="1"/>
  <c r="N109" i="8"/>
  <c r="M109" i="8"/>
  <c r="I109" i="8"/>
  <c r="J109" i="8" s="1"/>
  <c r="X108" i="8"/>
  <c r="W108" i="8"/>
  <c r="V108" i="8"/>
  <c r="U108" i="8"/>
  <c r="Q108" i="8"/>
  <c r="R108" i="8" s="1"/>
  <c r="M108" i="8"/>
  <c r="N108" i="8" s="1"/>
  <c r="J108" i="8"/>
  <c r="I108" i="8"/>
  <c r="X107" i="8"/>
  <c r="W107" i="8"/>
  <c r="V107" i="8"/>
  <c r="U107" i="8"/>
  <c r="Q107" i="8"/>
  <c r="R107" i="8" s="1"/>
  <c r="M107" i="8"/>
  <c r="N107" i="8" s="1"/>
  <c r="I107" i="8"/>
  <c r="J107" i="8" s="1"/>
  <c r="X106" i="8"/>
  <c r="W106" i="8"/>
  <c r="V106" i="8"/>
  <c r="U106" i="8"/>
  <c r="R106" i="8"/>
  <c r="Q106" i="8"/>
  <c r="M106" i="8"/>
  <c r="N106" i="8" s="1"/>
  <c r="I106" i="8"/>
  <c r="J106" i="8" s="1"/>
  <c r="X105" i="8"/>
  <c r="W105" i="8"/>
  <c r="V105" i="8"/>
  <c r="U105" i="8"/>
  <c r="Q105" i="8"/>
  <c r="R105" i="8" s="1"/>
  <c r="N105" i="8"/>
  <c r="M105" i="8"/>
  <c r="I105" i="8"/>
  <c r="J105" i="8" s="1"/>
  <c r="X104" i="8"/>
  <c r="W104" i="8"/>
  <c r="V104" i="8"/>
  <c r="U104" i="8"/>
  <c r="Q104" i="8"/>
  <c r="R104" i="8" s="1"/>
  <c r="M104" i="8"/>
  <c r="N104" i="8" s="1"/>
  <c r="J104" i="8"/>
  <c r="I104" i="8"/>
  <c r="X103" i="8"/>
  <c r="W103" i="8"/>
  <c r="V103" i="8"/>
  <c r="U103" i="8"/>
  <c r="Q103" i="8"/>
  <c r="R103" i="8" s="1"/>
  <c r="M103" i="8"/>
  <c r="N103" i="8" s="1"/>
  <c r="J103" i="8"/>
  <c r="I103" i="8"/>
  <c r="X102" i="8"/>
  <c r="W102" i="8"/>
  <c r="V102" i="8"/>
  <c r="U102" i="8"/>
  <c r="Q102" i="8"/>
  <c r="R102" i="8" s="1"/>
  <c r="M102" i="8"/>
  <c r="N102" i="8" s="1"/>
  <c r="I102" i="8"/>
  <c r="J102" i="8" s="1"/>
  <c r="X101" i="8"/>
  <c r="W101" i="8"/>
  <c r="V101" i="8"/>
  <c r="U101" i="8"/>
  <c r="R101" i="8"/>
  <c r="Q101" i="8"/>
  <c r="M101" i="8"/>
  <c r="N101" i="8" s="1"/>
  <c r="I101" i="8"/>
  <c r="J101" i="8" s="1"/>
  <c r="X100" i="8"/>
  <c r="W100" i="8"/>
  <c r="V100" i="8"/>
  <c r="U100" i="8"/>
  <c r="Q100" i="8"/>
  <c r="R100" i="8" s="1"/>
  <c r="N100" i="8"/>
  <c r="M100" i="8"/>
  <c r="I100" i="8"/>
  <c r="J100" i="8" s="1"/>
  <c r="X99" i="8"/>
  <c r="W99" i="8"/>
  <c r="V99" i="8"/>
  <c r="U99" i="8"/>
  <c r="Q99" i="8"/>
  <c r="R99" i="8" s="1"/>
  <c r="M99" i="8"/>
  <c r="N99" i="8" s="1"/>
  <c r="J99" i="8"/>
  <c r="I99" i="8"/>
  <c r="X98" i="8"/>
  <c r="W98" i="8"/>
  <c r="V98" i="8"/>
  <c r="U98" i="8"/>
  <c r="Q98" i="8"/>
  <c r="R98" i="8" s="1"/>
  <c r="M98" i="8"/>
  <c r="N98" i="8" s="1"/>
  <c r="I98" i="8"/>
  <c r="J98" i="8" s="1"/>
  <c r="X97" i="8"/>
  <c r="W97" i="8"/>
  <c r="V97" i="8"/>
  <c r="U97" i="8"/>
  <c r="R97" i="8"/>
  <c r="Q97" i="8"/>
  <c r="M97" i="8"/>
  <c r="N97" i="8" s="1"/>
  <c r="I97" i="8"/>
  <c r="J97" i="8" s="1"/>
  <c r="X96" i="8"/>
  <c r="W96" i="8"/>
  <c r="V96" i="8"/>
  <c r="U96" i="8"/>
  <c r="Q96" i="8"/>
  <c r="R96" i="8" s="1"/>
  <c r="N96" i="8"/>
  <c r="M96" i="8"/>
  <c r="I96" i="8"/>
  <c r="J96" i="8" s="1"/>
  <c r="X95" i="8"/>
  <c r="W95" i="8"/>
  <c r="V95" i="8"/>
  <c r="U95" i="8"/>
  <c r="Q95" i="8"/>
  <c r="R95" i="8" s="1"/>
  <c r="M95" i="8"/>
  <c r="N95" i="8" s="1"/>
  <c r="J95" i="8"/>
  <c r="I95" i="8"/>
  <c r="X94" i="8"/>
  <c r="W94" i="8"/>
  <c r="V94" i="8"/>
  <c r="U94" i="8"/>
  <c r="Q94" i="8"/>
  <c r="R94" i="8" s="1"/>
  <c r="M94" i="8"/>
  <c r="N94" i="8" s="1"/>
  <c r="I94" i="8"/>
  <c r="J94" i="8" s="1"/>
  <c r="X93" i="8"/>
  <c r="W93" i="8"/>
  <c r="V93" i="8"/>
  <c r="U93" i="8"/>
  <c r="R93" i="8"/>
  <c r="Q93" i="8"/>
  <c r="M93" i="8"/>
  <c r="N93" i="8" s="1"/>
  <c r="I93" i="8"/>
  <c r="J93" i="8" s="1"/>
  <c r="X92" i="8"/>
  <c r="W92" i="8"/>
  <c r="V92" i="8"/>
  <c r="U92" i="8"/>
  <c r="Q92" i="8"/>
  <c r="R92" i="8" s="1"/>
  <c r="N92" i="8"/>
  <c r="M92" i="8"/>
  <c r="I92" i="8"/>
  <c r="J92" i="8" s="1"/>
  <c r="X91" i="8"/>
  <c r="W91" i="8"/>
  <c r="V91" i="8"/>
  <c r="U91" i="8"/>
  <c r="Q91" i="8"/>
  <c r="R91" i="8" s="1"/>
  <c r="M91" i="8"/>
  <c r="N91" i="8" s="1"/>
  <c r="J91" i="8"/>
  <c r="I91" i="8"/>
  <c r="X90" i="8"/>
  <c r="W90" i="8"/>
  <c r="V90" i="8"/>
  <c r="U90" i="8"/>
  <c r="Q90" i="8"/>
  <c r="R90" i="8" s="1"/>
  <c r="M90" i="8"/>
  <c r="N90" i="8" s="1"/>
  <c r="I90" i="8"/>
  <c r="J90" i="8" s="1"/>
  <c r="X89" i="8"/>
  <c r="W89" i="8"/>
  <c r="V89" i="8"/>
  <c r="U89" i="8"/>
  <c r="R89" i="8"/>
  <c r="Q89" i="8"/>
  <c r="M89" i="8"/>
  <c r="N89" i="8" s="1"/>
  <c r="I89" i="8"/>
  <c r="J89" i="8" s="1"/>
  <c r="X88" i="8"/>
  <c r="W88" i="8"/>
  <c r="V88" i="8"/>
  <c r="U88" i="8"/>
  <c r="Q88" i="8"/>
  <c r="R88" i="8" s="1"/>
  <c r="N88" i="8"/>
  <c r="M88" i="8"/>
  <c r="I88" i="8"/>
  <c r="J88" i="8" s="1"/>
  <c r="X87" i="8"/>
  <c r="W87" i="8"/>
  <c r="V87" i="8"/>
  <c r="U87" i="8"/>
  <c r="Q87" i="8"/>
  <c r="R87" i="8" s="1"/>
  <c r="M87" i="8"/>
  <c r="N87" i="8" s="1"/>
  <c r="J87" i="8"/>
  <c r="I87" i="8"/>
  <c r="X86" i="8"/>
  <c r="W86" i="8"/>
  <c r="V86" i="8"/>
  <c r="U86" i="8"/>
  <c r="Q86" i="8"/>
  <c r="R86" i="8" s="1"/>
  <c r="M86" i="8"/>
  <c r="N86" i="8" s="1"/>
  <c r="I86" i="8"/>
  <c r="J86" i="8" s="1"/>
  <c r="X85" i="8"/>
  <c r="W85" i="8"/>
  <c r="V85" i="8"/>
  <c r="U85" i="8"/>
  <c r="R85" i="8"/>
  <c r="Q85" i="8"/>
  <c r="M85" i="8"/>
  <c r="N85" i="8" s="1"/>
  <c r="I85" i="8"/>
  <c r="J85" i="8" s="1"/>
  <c r="X84" i="8"/>
  <c r="W84" i="8"/>
  <c r="V84" i="8"/>
  <c r="U84" i="8"/>
  <c r="Q84" i="8"/>
  <c r="R84" i="8" s="1"/>
  <c r="N84" i="8"/>
  <c r="M84" i="8"/>
  <c r="I84" i="8"/>
  <c r="J84" i="8" s="1"/>
  <c r="X83" i="8"/>
  <c r="W83" i="8"/>
  <c r="V83" i="8"/>
  <c r="U83" i="8"/>
  <c r="Q83" i="8"/>
  <c r="R83" i="8" s="1"/>
  <c r="M83" i="8"/>
  <c r="N83" i="8" s="1"/>
  <c r="J83" i="8"/>
  <c r="I83" i="8"/>
  <c r="X82" i="8"/>
  <c r="W82" i="8"/>
  <c r="V82" i="8"/>
  <c r="U82" i="8"/>
  <c r="Q82" i="8"/>
  <c r="R82" i="8" s="1"/>
  <c r="M82" i="8"/>
  <c r="N82" i="8" s="1"/>
  <c r="I82" i="8"/>
  <c r="J82" i="8" s="1"/>
  <c r="X81" i="8"/>
  <c r="W81" i="8"/>
  <c r="V81" i="8"/>
  <c r="U81" i="8"/>
  <c r="R81" i="8"/>
  <c r="Q81" i="8"/>
  <c r="M81" i="8"/>
  <c r="N81" i="8" s="1"/>
  <c r="I81" i="8"/>
  <c r="J81" i="8" s="1"/>
  <c r="X80" i="8"/>
  <c r="W80" i="8"/>
  <c r="V80" i="8"/>
  <c r="U80" i="8"/>
  <c r="Q80" i="8"/>
  <c r="R80" i="8" s="1"/>
  <c r="N80" i="8"/>
  <c r="M80" i="8"/>
  <c r="I80" i="8"/>
  <c r="J80" i="8" s="1"/>
  <c r="X79" i="8"/>
  <c r="W79" i="8"/>
  <c r="V79" i="8"/>
  <c r="U79" i="8"/>
  <c r="Q79" i="8"/>
  <c r="R79" i="8" s="1"/>
  <c r="M79" i="8"/>
  <c r="N79" i="8" s="1"/>
  <c r="J79" i="8"/>
  <c r="I79" i="8"/>
  <c r="X78" i="8"/>
  <c r="W78" i="8"/>
  <c r="V78" i="8"/>
  <c r="U78" i="8"/>
  <c r="Q78" i="8"/>
  <c r="R78" i="8" s="1"/>
  <c r="M78" i="8"/>
  <c r="N78" i="8" s="1"/>
  <c r="I78" i="8"/>
  <c r="J78" i="8" s="1"/>
  <c r="X77" i="8"/>
  <c r="W77" i="8"/>
  <c r="V77" i="8"/>
  <c r="U77" i="8"/>
  <c r="R77" i="8"/>
  <c r="Q77" i="8"/>
  <c r="M77" i="8"/>
  <c r="N77" i="8" s="1"/>
  <c r="I77" i="8"/>
  <c r="J77" i="8" s="1"/>
  <c r="X76" i="8"/>
  <c r="W76" i="8"/>
  <c r="V76" i="8"/>
  <c r="U76" i="8"/>
  <c r="Q76" i="8"/>
  <c r="R76" i="8" s="1"/>
  <c r="N76" i="8"/>
  <c r="M76" i="8"/>
  <c r="I76" i="8"/>
  <c r="J76" i="8" s="1"/>
  <c r="X75" i="8"/>
  <c r="W75" i="8"/>
  <c r="V75" i="8"/>
  <c r="U75" i="8"/>
  <c r="Q75" i="8"/>
  <c r="R75" i="8" s="1"/>
  <c r="M75" i="8"/>
  <c r="N75" i="8" s="1"/>
  <c r="J75" i="8"/>
  <c r="I75" i="8"/>
  <c r="X74" i="8"/>
  <c r="W74" i="8"/>
  <c r="V74" i="8"/>
  <c r="U74" i="8"/>
  <c r="Q74" i="8"/>
  <c r="R74" i="8" s="1"/>
  <c r="M74" i="8"/>
  <c r="N74" i="8" s="1"/>
  <c r="I74" i="8"/>
  <c r="J74" i="8" s="1"/>
  <c r="X73" i="8"/>
  <c r="W73" i="8"/>
  <c r="V73" i="8"/>
  <c r="U73" i="8"/>
  <c r="R73" i="8"/>
  <c r="Q73" i="8"/>
  <c r="M73" i="8"/>
  <c r="N73" i="8" s="1"/>
  <c r="I73" i="8"/>
  <c r="J73" i="8" s="1"/>
  <c r="X72" i="8"/>
  <c r="W72" i="8"/>
  <c r="V72" i="8"/>
  <c r="U72" i="8"/>
  <c r="Q72" i="8"/>
  <c r="R72" i="8" s="1"/>
  <c r="N72" i="8"/>
  <c r="M72" i="8"/>
  <c r="I72" i="8"/>
  <c r="J72" i="8" s="1"/>
  <c r="X71" i="8"/>
  <c r="W71" i="8"/>
  <c r="V71" i="8"/>
  <c r="U71" i="8"/>
  <c r="Q71" i="8"/>
  <c r="R71" i="8" s="1"/>
  <c r="M71" i="8"/>
  <c r="N71" i="8" s="1"/>
  <c r="J71" i="8"/>
  <c r="I71" i="8"/>
  <c r="X70" i="8"/>
  <c r="W70" i="8"/>
  <c r="V70" i="8"/>
  <c r="U70" i="8"/>
  <c r="Q70" i="8"/>
  <c r="R70" i="8" s="1"/>
  <c r="M70" i="8"/>
  <c r="N70" i="8" s="1"/>
  <c r="I70" i="8"/>
  <c r="J70" i="8" s="1"/>
  <c r="X69" i="8"/>
  <c r="W69" i="8"/>
  <c r="V69" i="8"/>
  <c r="U69" i="8"/>
  <c r="R69" i="8"/>
  <c r="Q69" i="8"/>
  <c r="M69" i="8"/>
  <c r="N69" i="8" s="1"/>
  <c r="I69" i="8"/>
  <c r="J69" i="8" s="1"/>
  <c r="X68" i="8"/>
  <c r="W68" i="8"/>
  <c r="V68" i="8"/>
  <c r="U68" i="8"/>
  <c r="Q68" i="8"/>
  <c r="R68" i="8" s="1"/>
  <c r="N68" i="8"/>
  <c r="M68" i="8"/>
  <c r="I68" i="8"/>
  <c r="J68" i="8" s="1"/>
  <c r="X67" i="8"/>
  <c r="W67" i="8"/>
  <c r="V67" i="8"/>
  <c r="U67" i="8"/>
  <c r="Q67" i="8"/>
  <c r="R67" i="8" s="1"/>
  <c r="M67" i="8"/>
  <c r="N67" i="8" s="1"/>
  <c r="J67" i="8"/>
  <c r="I67" i="8"/>
  <c r="X66" i="8"/>
  <c r="W66" i="8"/>
  <c r="V66" i="8"/>
  <c r="U66" i="8"/>
  <c r="Q66" i="8"/>
  <c r="R66" i="8" s="1"/>
  <c r="M66" i="8"/>
  <c r="N66" i="8" s="1"/>
  <c r="I66" i="8"/>
  <c r="J66" i="8" s="1"/>
  <c r="X65" i="8"/>
  <c r="W65" i="8"/>
  <c r="V65" i="8"/>
  <c r="U65" i="8"/>
  <c r="R65" i="8"/>
  <c r="Q65" i="8"/>
  <c r="M65" i="8"/>
  <c r="N65" i="8" s="1"/>
  <c r="I65" i="8"/>
  <c r="J65" i="8" s="1"/>
  <c r="X64" i="8"/>
  <c r="W64" i="8"/>
  <c r="V64" i="8"/>
  <c r="U64" i="8"/>
  <c r="Q64" i="8"/>
  <c r="R64" i="8" s="1"/>
  <c r="N64" i="8"/>
  <c r="M64" i="8"/>
  <c r="I64" i="8"/>
  <c r="J64" i="8" s="1"/>
  <c r="X63" i="8"/>
  <c r="W63" i="8"/>
  <c r="V63" i="8"/>
  <c r="U63" i="8"/>
  <c r="Q63" i="8"/>
  <c r="R63" i="8" s="1"/>
  <c r="M63" i="8"/>
  <c r="N63" i="8" s="1"/>
  <c r="J63" i="8"/>
  <c r="I63" i="8"/>
  <c r="X62" i="8"/>
  <c r="W62" i="8"/>
  <c r="V62" i="8"/>
  <c r="U62" i="8"/>
  <c r="Q62" i="8"/>
  <c r="R62" i="8" s="1"/>
  <c r="M62" i="8"/>
  <c r="N62" i="8" s="1"/>
  <c r="I62" i="8"/>
  <c r="J62" i="8" s="1"/>
  <c r="X61" i="8"/>
  <c r="W61" i="8"/>
  <c r="V61" i="8"/>
  <c r="U61" i="8"/>
  <c r="R61" i="8"/>
  <c r="Q61" i="8"/>
  <c r="M61" i="8"/>
  <c r="N61" i="8" s="1"/>
  <c r="I61" i="8"/>
  <c r="J61" i="8" s="1"/>
  <c r="X60" i="8"/>
  <c r="W60" i="8"/>
  <c r="V60" i="8"/>
  <c r="U60" i="8"/>
  <c r="Q60" i="8"/>
  <c r="R60" i="8" s="1"/>
  <c r="N60" i="8"/>
  <c r="M60" i="8"/>
  <c r="I60" i="8"/>
  <c r="J60" i="8" s="1"/>
  <c r="X59" i="8"/>
  <c r="W59" i="8"/>
  <c r="V59" i="8"/>
  <c r="U59" i="8"/>
  <c r="Q59" i="8"/>
  <c r="R59" i="8" s="1"/>
  <c r="M59" i="8"/>
  <c r="N59" i="8" s="1"/>
  <c r="J59" i="8"/>
  <c r="I59" i="8"/>
  <c r="X58" i="8"/>
  <c r="W58" i="8"/>
  <c r="V58" i="8"/>
  <c r="U58" i="8"/>
  <c r="Q58" i="8"/>
  <c r="R58" i="8" s="1"/>
  <c r="M58" i="8"/>
  <c r="N58" i="8" s="1"/>
  <c r="I58" i="8"/>
  <c r="J58" i="8" s="1"/>
  <c r="X57" i="8"/>
  <c r="W57" i="8"/>
  <c r="V57" i="8"/>
  <c r="U57" i="8"/>
  <c r="R57" i="8"/>
  <c r="Q57" i="8"/>
  <c r="M57" i="8"/>
  <c r="N57" i="8" s="1"/>
  <c r="I57" i="8"/>
  <c r="J57" i="8" s="1"/>
  <c r="X56" i="8"/>
  <c r="W56" i="8"/>
  <c r="V56" i="8"/>
  <c r="U56" i="8"/>
  <c r="Q56" i="8"/>
  <c r="R56" i="8" s="1"/>
  <c r="N56" i="8"/>
  <c r="M56" i="8"/>
  <c r="I56" i="8"/>
  <c r="J56" i="8" s="1"/>
  <c r="X55" i="8"/>
  <c r="W55" i="8"/>
  <c r="V55" i="8"/>
  <c r="U55" i="8"/>
  <c r="Q55" i="8"/>
  <c r="R55" i="8" s="1"/>
  <c r="M55" i="8"/>
  <c r="N55" i="8" s="1"/>
  <c r="J55" i="8"/>
  <c r="I55" i="8"/>
  <c r="X54" i="8"/>
  <c r="W54" i="8"/>
  <c r="V54" i="8"/>
  <c r="U54" i="8"/>
  <c r="Q54" i="8"/>
  <c r="R54" i="8" s="1"/>
  <c r="M54" i="8"/>
  <c r="N54" i="8" s="1"/>
  <c r="I54" i="8"/>
  <c r="J54" i="8" s="1"/>
  <c r="X53" i="8"/>
  <c r="W53" i="8"/>
  <c r="V53" i="8"/>
  <c r="U53" i="8"/>
  <c r="R53" i="8"/>
  <c r="Q53" i="8"/>
  <c r="M53" i="8"/>
  <c r="N53" i="8" s="1"/>
  <c r="I53" i="8"/>
  <c r="J53" i="8" s="1"/>
  <c r="X52" i="8"/>
  <c r="W52" i="8"/>
  <c r="V52" i="8"/>
  <c r="U52" i="8"/>
  <c r="Q52" i="8"/>
  <c r="R52" i="8" s="1"/>
  <c r="N52" i="8"/>
  <c r="M52" i="8"/>
  <c r="I52" i="8"/>
  <c r="J52" i="8" s="1"/>
  <c r="X51" i="8"/>
  <c r="W51" i="8"/>
  <c r="V51" i="8"/>
  <c r="U51" i="8"/>
  <c r="Q51" i="8"/>
  <c r="R51" i="8" s="1"/>
  <c r="M51" i="8"/>
  <c r="N51" i="8" s="1"/>
  <c r="J51" i="8"/>
  <c r="I51" i="8"/>
  <c r="X50" i="8"/>
  <c r="W50" i="8"/>
  <c r="V50" i="8"/>
  <c r="U50" i="8"/>
  <c r="Q50" i="8"/>
  <c r="R50" i="8" s="1"/>
  <c r="M50" i="8"/>
  <c r="N50" i="8" s="1"/>
  <c r="I50" i="8"/>
  <c r="J50" i="8" s="1"/>
  <c r="X49" i="8"/>
  <c r="W49" i="8"/>
  <c r="V49" i="8"/>
  <c r="U49" i="8"/>
  <c r="R49" i="8"/>
  <c r="Q49" i="8"/>
  <c r="M49" i="8"/>
  <c r="N49" i="8" s="1"/>
  <c r="I49" i="8"/>
  <c r="J49" i="8" s="1"/>
  <c r="X48" i="8"/>
  <c r="W48" i="8"/>
  <c r="V48" i="8"/>
  <c r="U48" i="8"/>
  <c r="Q48" i="8"/>
  <c r="R48" i="8" s="1"/>
  <c r="N48" i="8"/>
  <c r="M48" i="8"/>
  <c r="I48" i="8"/>
  <c r="J48" i="8" s="1"/>
  <c r="X47" i="8"/>
  <c r="W47" i="8"/>
  <c r="V47" i="8"/>
  <c r="U47" i="8"/>
  <c r="Q47" i="8"/>
  <c r="R47" i="8" s="1"/>
  <c r="M47" i="8"/>
  <c r="N47" i="8" s="1"/>
  <c r="J47" i="8"/>
  <c r="I47" i="8"/>
  <c r="X46" i="8"/>
  <c r="W46" i="8"/>
  <c r="V46" i="8"/>
  <c r="U46" i="8"/>
  <c r="Q46" i="8"/>
  <c r="R46" i="8" s="1"/>
  <c r="M46" i="8"/>
  <c r="N46" i="8" s="1"/>
  <c r="I46" i="8"/>
  <c r="J46" i="8" s="1"/>
  <c r="X45" i="8"/>
  <c r="W45" i="8"/>
  <c r="V45" i="8"/>
  <c r="U45" i="8"/>
  <c r="R45" i="8"/>
  <c r="Q45" i="8"/>
  <c r="M45" i="8"/>
  <c r="N45" i="8" s="1"/>
  <c r="I45" i="8"/>
  <c r="J45" i="8" s="1"/>
  <c r="X44" i="8"/>
  <c r="W44" i="8"/>
  <c r="V44" i="8"/>
  <c r="U44" i="8"/>
  <c r="Q44" i="8"/>
  <c r="R44" i="8" s="1"/>
  <c r="N44" i="8"/>
  <c r="M44" i="8"/>
  <c r="I44" i="8"/>
  <c r="J44" i="8" s="1"/>
  <c r="X43" i="8"/>
  <c r="W43" i="8"/>
  <c r="V43" i="8"/>
  <c r="U43" i="8"/>
  <c r="Q43" i="8"/>
  <c r="R43" i="8" s="1"/>
  <c r="M43" i="8"/>
  <c r="N43" i="8" s="1"/>
  <c r="J43" i="8"/>
  <c r="I43" i="8"/>
  <c r="X42" i="8"/>
  <c r="W42" i="8"/>
  <c r="V42" i="8"/>
  <c r="U42" i="8"/>
  <c r="Q42" i="8"/>
  <c r="R42" i="8" s="1"/>
  <c r="M42" i="8"/>
  <c r="N42" i="8" s="1"/>
  <c r="I42" i="8"/>
  <c r="J42" i="8" s="1"/>
  <c r="X41" i="8"/>
  <c r="W41" i="8"/>
  <c r="V41" i="8"/>
  <c r="U41" i="8"/>
  <c r="R41" i="8"/>
  <c r="Q41" i="8"/>
  <c r="M41" i="8"/>
  <c r="N41" i="8" s="1"/>
  <c r="I41" i="8"/>
  <c r="J41" i="8" s="1"/>
  <c r="X40" i="8"/>
  <c r="W40" i="8"/>
  <c r="V40" i="8"/>
  <c r="U40" i="8"/>
  <c r="Q40" i="8"/>
  <c r="R40" i="8" s="1"/>
  <c r="N40" i="8"/>
  <c r="M40" i="8"/>
  <c r="I40" i="8"/>
  <c r="J40" i="8" s="1"/>
  <c r="X39" i="8"/>
  <c r="W39" i="8"/>
  <c r="V39" i="8"/>
  <c r="U39" i="8"/>
  <c r="Q39" i="8"/>
  <c r="R39" i="8" s="1"/>
  <c r="M39" i="8"/>
  <c r="N39" i="8" s="1"/>
  <c r="J39" i="8"/>
  <c r="I39" i="8"/>
  <c r="X38" i="8"/>
  <c r="W38" i="8"/>
  <c r="V38" i="8"/>
  <c r="U38" i="8"/>
  <c r="Q38" i="8"/>
  <c r="R38" i="8" s="1"/>
  <c r="M38" i="8"/>
  <c r="N38" i="8" s="1"/>
  <c r="I38" i="8"/>
  <c r="J38" i="8" s="1"/>
  <c r="X37" i="8"/>
  <c r="W37" i="8"/>
  <c r="V37" i="8"/>
  <c r="U37" i="8"/>
  <c r="R37" i="8"/>
  <c r="Q37" i="8"/>
  <c r="M37" i="8"/>
  <c r="N37" i="8" s="1"/>
  <c r="I37" i="8"/>
  <c r="J37" i="8" s="1"/>
  <c r="X36" i="8"/>
  <c r="W36" i="8"/>
  <c r="V36" i="8"/>
  <c r="U36" i="8"/>
  <c r="Q36" i="8"/>
  <c r="R36" i="8" s="1"/>
  <c r="N36" i="8"/>
  <c r="M36" i="8"/>
  <c r="I36" i="8"/>
  <c r="J36" i="8" s="1"/>
  <c r="X35" i="8"/>
  <c r="W35" i="8"/>
  <c r="V35" i="8"/>
  <c r="U35" i="8"/>
  <c r="Q35" i="8"/>
  <c r="R35" i="8" s="1"/>
  <c r="M35" i="8"/>
  <c r="N35" i="8" s="1"/>
  <c r="J35" i="8"/>
  <c r="I35" i="8"/>
  <c r="X34" i="8"/>
  <c r="W34" i="8"/>
  <c r="V34" i="8"/>
  <c r="U34" i="8"/>
  <c r="Q34" i="8"/>
  <c r="R34" i="8" s="1"/>
  <c r="M34" i="8"/>
  <c r="N34" i="8" s="1"/>
  <c r="I34" i="8"/>
  <c r="J34" i="8" s="1"/>
  <c r="X33" i="8"/>
  <c r="W33" i="8"/>
  <c r="V33" i="8"/>
  <c r="U33" i="8"/>
  <c r="R33" i="8"/>
  <c r="Q33" i="8"/>
  <c r="M33" i="8"/>
  <c r="N33" i="8" s="1"/>
  <c r="I33" i="8"/>
  <c r="J33" i="8" s="1"/>
  <c r="X32" i="8"/>
  <c r="W32" i="8"/>
  <c r="V32" i="8"/>
  <c r="U32" i="8"/>
  <c r="Q32" i="8"/>
  <c r="R32" i="8" s="1"/>
  <c r="N32" i="8"/>
  <c r="M32" i="8"/>
  <c r="I32" i="8"/>
  <c r="J32" i="8" s="1"/>
  <c r="X31" i="8"/>
  <c r="W31" i="8"/>
  <c r="V31" i="8"/>
  <c r="U31" i="8"/>
  <c r="Q31" i="8"/>
  <c r="R31" i="8" s="1"/>
  <c r="M31" i="8"/>
  <c r="N31" i="8" s="1"/>
  <c r="J31" i="8"/>
  <c r="I31" i="8"/>
  <c r="X30" i="8"/>
  <c r="W30" i="8"/>
  <c r="V30" i="8"/>
  <c r="U30" i="8"/>
  <c r="Q30" i="8"/>
  <c r="R30" i="8" s="1"/>
  <c r="M30" i="8"/>
  <c r="N30" i="8" s="1"/>
  <c r="I30" i="8"/>
  <c r="J30" i="8" s="1"/>
  <c r="X29" i="8"/>
  <c r="W29" i="8"/>
  <c r="V29" i="8"/>
  <c r="U29" i="8"/>
  <c r="R29" i="8"/>
  <c r="Q29" i="8"/>
  <c r="M29" i="8"/>
  <c r="N29" i="8" s="1"/>
  <c r="I29" i="8"/>
  <c r="J29" i="8" s="1"/>
  <c r="X28" i="8"/>
  <c r="W28" i="8"/>
  <c r="V28" i="8"/>
  <c r="U28" i="8"/>
  <c r="Q28" i="8"/>
  <c r="R28" i="8" s="1"/>
  <c r="N28" i="8"/>
  <c r="M28" i="8"/>
  <c r="I28" i="8"/>
  <c r="J28" i="8" s="1"/>
  <c r="X27" i="8"/>
  <c r="W27" i="8"/>
  <c r="V27" i="8"/>
  <c r="U27" i="8"/>
  <c r="Q27" i="8"/>
  <c r="R27" i="8" s="1"/>
  <c r="M27" i="8"/>
  <c r="N27" i="8" s="1"/>
  <c r="J27" i="8"/>
  <c r="I27" i="8"/>
  <c r="X26" i="8"/>
  <c r="W26" i="8"/>
  <c r="V26" i="8"/>
  <c r="U26" i="8"/>
  <c r="Q26" i="8"/>
  <c r="R26" i="8" s="1"/>
  <c r="M26" i="8"/>
  <c r="N26" i="8" s="1"/>
  <c r="I26" i="8"/>
  <c r="J26" i="8" s="1"/>
  <c r="X25" i="8"/>
  <c r="W25" i="8"/>
  <c r="V25" i="8"/>
  <c r="U25" i="8"/>
  <c r="R25" i="8"/>
  <c r="Q25" i="8"/>
  <c r="M25" i="8"/>
  <c r="N25" i="8" s="1"/>
  <c r="I25" i="8"/>
  <c r="J25" i="8" s="1"/>
  <c r="X24" i="8"/>
  <c r="W24" i="8"/>
  <c r="V24" i="8"/>
  <c r="U24" i="8"/>
  <c r="Q24" i="8"/>
  <c r="R24" i="8" s="1"/>
  <c r="N24" i="8"/>
  <c r="M24" i="8"/>
  <c r="I24" i="8"/>
  <c r="J24" i="8" s="1"/>
  <c r="X23" i="8"/>
  <c r="W23" i="8"/>
  <c r="V23" i="8"/>
  <c r="U23" i="8"/>
  <c r="Q23" i="8"/>
  <c r="R23" i="8" s="1"/>
  <c r="M23" i="8"/>
  <c r="N23" i="8" s="1"/>
  <c r="J23" i="8"/>
  <c r="I23" i="8"/>
  <c r="X22" i="8"/>
  <c r="W22" i="8"/>
  <c r="V22" i="8"/>
  <c r="U22" i="8"/>
  <c r="Q22" i="8"/>
  <c r="R22" i="8" s="1"/>
  <c r="M22" i="8"/>
  <c r="N22" i="8" s="1"/>
  <c r="I22" i="8"/>
  <c r="J22" i="8" s="1"/>
  <c r="X21" i="8"/>
  <c r="W21" i="8"/>
  <c r="V21" i="8"/>
  <c r="U21" i="8"/>
  <c r="R21" i="8"/>
  <c r="Q21" i="8"/>
  <c r="M21" i="8"/>
  <c r="N21" i="8" s="1"/>
  <c r="I21" i="8"/>
  <c r="J21" i="8" s="1"/>
  <c r="X20" i="8"/>
  <c r="W20" i="8"/>
  <c r="V20" i="8"/>
  <c r="U20" i="8"/>
  <c r="Q20" i="8"/>
  <c r="R20" i="8" s="1"/>
  <c r="N20" i="8"/>
  <c r="M20" i="8"/>
  <c r="I20" i="8"/>
  <c r="J20" i="8" s="1"/>
  <c r="X19" i="8"/>
  <c r="W19" i="8"/>
  <c r="V19" i="8"/>
  <c r="U19" i="8"/>
  <c r="Q19" i="8"/>
  <c r="R19" i="8" s="1"/>
  <c r="M19" i="8"/>
  <c r="N19" i="8" s="1"/>
  <c r="J19" i="8"/>
  <c r="I19" i="8"/>
  <c r="X18" i="8"/>
  <c r="W18" i="8"/>
  <c r="V18" i="8"/>
  <c r="U18" i="8"/>
  <c r="Q18" i="8"/>
  <c r="R18" i="8" s="1"/>
  <c r="M18" i="8"/>
  <c r="N18" i="8" s="1"/>
  <c r="I18" i="8"/>
  <c r="J18" i="8" s="1"/>
  <c r="X17" i="8"/>
  <c r="W17" i="8"/>
  <c r="V17" i="8"/>
  <c r="U17" i="8"/>
  <c r="R17" i="8"/>
  <c r="Q17" i="8"/>
  <c r="M17" i="8"/>
  <c r="N17" i="8" s="1"/>
  <c r="I17" i="8"/>
  <c r="J17" i="8" s="1"/>
  <c r="X16" i="8"/>
  <c r="W16" i="8"/>
  <c r="V16" i="8"/>
  <c r="U16" i="8"/>
  <c r="Q16" i="8"/>
  <c r="R16" i="8" s="1"/>
  <c r="N16" i="8"/>
  <c r="M16" i="8"/>
  <c r="I16" i="8"/>
  <c r="J16" i="8" s="1"/>
  <c r="X15" i="8"/>
  <c r="W15" i="8"/>
  <c r="V15" i="8"/>
  <c r="U15" i="8"/>
  <c r="Q15" i="8"/>
  <c r="R15" i="8" s="1"/>
  <c r="M15" i="8"/>
  <c r="N15" i="8" s="1"/>
  <c r="J15" i="8"/>
  <c r="I15" i="8"/>
  <c r="X14" i="8"/>
  <c r="W14" i="8"/>
  <c r="V14" i="8"/>
  <c r="U14" i="8"/>
  <c r="Q14" i="8"/>
  <c r="R14" i="8" s="1"/>
  <c r="M14" i="8"/>
  <c r="N14" i="8" s="1"/>
  <c r="I14" i="8"/>
  <c r="J14" i="8" s="1"/>
  <c r="X13" i="8"/>
  <c r="W13" i="8"/>
  <c r="V13" i="8"/>
  <c r="U13" i="8"/>
  <c r="R13" i="8"/>
  <c r="Q13" i="8"/>
  <c r="M13" i="8"/>
  <c r="N13" i="8" s="1"/>
  <c r="I13" i="8"/>
  <c r="J13" i="8" s="1"/>
  <c r="X12" i="8"/>
  <c r="W12" i="8"/>
  <c r="V12" i="8"/>
  <c r="U12" i="8"/>
  <c r="Q12" i="8"/>
  <c r="R12" i="8" s="1"/>
  <c r="N12" i="8"/>
  <c r="M12" i="8"/>
  <c r="I12" i="8"/>
  <c r="J12" i="8" s="1"/>
  <c r="X11" i="8"/>
  <c r="W11" i="8"/>
  <c r="V11" i="8"/>
  <c r="U11" i="8"/>
  <c r="Q11" i="8"/>
  <c r="R11" i="8" s="1"/>
  <c r="M11" i="8"/>
  <c r="N11" i="8" s="1"/>
  <c r="J11" i="8"/>
  <c r="I11" i="8"/>
  <c r="X10" i="8"/>
  <c r="W10" i="8"/>
  <c r="V10" i="8"/>
  <c r="U10" i="8"/>
  <c r="Q10" i="8"/>
  <c r="R10" i="8" s="1"/>
  <c r="M10" i="8"/>
  <c r="N10" i="8" s="1"/>
  <c r="I10" i="8"/>
  <c r="J10" i="8" s="1"/>
  <c r="X9" i="8"/>
  <c r="W9" i="8"/>
  <c r="V9" i="8"/>
  <c r="U9" i="8"/>
  <c r="R9" i="8"/>
  <c r="Q9" i="8"/>
  <c r="M9" i="8"/>
  <c r="N9" i="8" s="1"/>
  <c r="I9" i="8"/>
  <c r="J9" i="8" s="1"/>
  <c r="X8" i="8"/>
  <c r="W8" i="8"/>
  <c r="V8" i="8"/>
  <c r="U8" i="8"/>
  <c r="Q8" i="8"/>
  <c r="R8" i="8" s="1"/>
  <c r="N8" i="8"/>
  <c r="M8" i="8"/>
  <c r="I8" i="8"/>
  <c r="J8" i="8" s="1"/>
  <c r="X7" i="8"/>
  <c r="W7" i="8"/>
  <c r="V7" i="8"/>
  <c r="U7" i="8"/>
  <c r="Q7" i="8"/>
  <c r="R7" i="8" s="1"/>
  <c r="M7" i="8"/>
  <c r="N7" i="8" s="1"/>
  <c r="J7" i="8"/>
  <c r="I7" i="8"/>
  <c r="X6" i="8"/>
  <c r="W6" i="8"/>
  <c r="V6" i="8"/>
  <c r="U6" i="8"/>
  <c r="Q6" i="8"/>
  <c r="R6" i="8" s="1"/>
  <c r="M6" i="8"/>
  <c r="N6" i="8" s="1"/>
  <c r="I6" i="8"/>
  <c r="J6" i="8" s="1"/>
  <c r="X5" i="8"/>
  <c r="W5" i="8"/>
  <c r="V5" i="8"/>
  <c r="U5" i="8"/>
  <c r="R5" i="8"/>
  <c r="Q5" i="8"/>
  <c r="M5" i="8"/>
  <c r="N5" i="8" s="1"/>
  <c r="I5" i="8"/>
  <c r="J5" i="8" s="1"/>
  <c r="X4" i="8"/>
  <c r="W4" i="8"/>
  <c r="V4" i="8"/>
  <c r="U4" i="8"/>
  <c r="Q4" i="8"/>
  <c r="R4" i="8" s="1"/>
  <c r="N4" i="8"/>
  <c r="M4" i="8"/>
  <c r="I4" i="8"/>
  <c r="J4" i="8" s="1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14" i="6"/>
  <c r="X115" i="6"/>
  <c r="X116" i="6"/>
  <c r="X117" i="6"/>
  <c r="X118" i="6"/>
  <c r="X119" i="6"/>
  <c r="X120" i="6"/>
  <c r="X121" i="6"/>
  <c r="X122" i="6"/>
  <c r="X123" i="6"/>
  <c r="X124" i="6"/>
  <c r="X125" i="6"/>
  <c r="X126" i="6"/>
  <c r="X127" i="6"/>
  <c r="X128" i="6"/>
  <c r="X129" i="6"/>
  <c r="X130" i="6"/>
  <c r="X131" i="6"/>
  <c r="X132" i="6"/>
  <c r="X133" i="6"/>
  <c r="X134" i="6"/>
  <c r="X135" i="6"/>
  <c r="X136" i="6"/>
  <c r="X137" i="6"/>
  <c r="X138" i="6"/>
  <c r="X139" i="6"/>
  <c r="X140" i="6"/>
  <c r="X141" i="6"/>
  <c r="X142" i="6"/>
  <c r="X143" i="6"/>
  <c r="X144" i="6"/>
  <c r="X145" i="6"/>
  <c r="X146" i="6"/>
  <c r="X147" i="6"/>
  <c r="X148" i="6"/>
  <c r="X149" i="6"/>
  <c r="X150" i="6"/>
  <c r="X151" i="6"/>
  <c r="X152" i="6"/>
  <c r="X153" i="6"/>
  <c r="X154" i="6"/>
  <c r="X155" i="6"/>
  <c r="X156" i="6"/>
  <c r="X157" i="6"/>
  <c r="X158" i="6"/>
  <c r="X159" i="6"/>
  <c r="W5" i="6"/>
  <c r="W6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W97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W112" i="6"/>
  <c r="W113" i="6"/>
  <c r="W114" i="6"/>
  <c r="W115" i="6"/>
  <c r="W116" i="6"/>
  <c r="W117" i="6"/>
  <c r="W118" i="6"/>
  <c r="W119" i="6"/>
  <c r="W120" i="6"/>
  <c r="W121" i="6"/>
  <c r="W122" i="6"/>
  <c r="W123" i="6"/>
  <c r="W124" i="6"/>
  <c r="W125" i="6"/>
  <c r="W126" i="6"/>
  <c r="W127" i="6"/>
  <c r="W128" i="6"/>
  <c r="W129" i="6"/>
  <c r="W130" i="6"/>
  <c r="W131" i="6"/>
  <c r="W132" i="6"/>
  <c r="W133" i="6"/>
  <c r="W134" i="6"/>
  <c r="W135" i="6"/>
  <c r="W136" i="6"/>
  <c r="W137" i="6"/>
  <c r="W138" i="6"/>
  <c r="W139" i="6"/>
  <c r="W140" i="6"/>
  <c r="W141" i="6"/>
  <c r="W142" i="6"/>
  <c r="W143" i="6"/>
  <c r="W144" i="6"/>
  <c r="W145" i="6"/>
  <c r="W146" i="6"/>
  <c r="W147" i="6"/>
  <c r="W148" i="6"/>
  <c r="W149" i="6"/>
  <c r="W150" i="6"/>
  <c r="W151" i="6"/>
  <c r="W152" i="6"/>
  <c r="W153" i="6"/>
  <c r="W154" i="6"/>
  <c r="W155" i="6"/>
  <c r="W156" i="6"/>
  <c r="W157" i="6"/>
  <c r="W158" i="6"/>
  <c r="W159" i="6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U5" i="6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U97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U110" i="6"/>
  <c r="U111" i="6"/>
  <c r="U112" i="6"/>
  <c r="U113" i="6"/>
  <c r="U114" i="6"/>
  <c r="U115" i="6"/>
  <c r="U116" i="6"/>
  <c r="U117" i="6"/>
  <c r="U118" i="6"/>
  <c r="U119" i="6"/>
  <c r="U120" i="6"/>
  <c r="U121" i="6"/>
  <c r="U122" i="6"/>
  <c r="U123" i="6"/>
  <c r="U124" i="6"/>
  <c r="U125" i="6"/>
  <c r="U126" i="6"/>
  <c r="U127" i="6"/>
  <c r="U128" i="6"/>
  <c r="U129" i="6"/>
  <c r="U130" i="6"/>
  <c r="U131" i="6"/>
  <c r="U132" i="6"/>
  <c r="U133" i="6"/>
  <c r="U134" i="6"/>
  <c r="U135" i="6"/>
  <c r="U136" i="6"/>
  <c r="U137" i="6"/>
  <c r="U138" i="6"/>
  <c r="U139" i="6"/>
  <c r="U140" i="6"/>
  <c r="U141" i="6"/>
  <c r="U142" i="6"/>
  <c r="U143" i="6"/>
  <c r="U144" i="6"/>
  <c r="U145" i="6"/>
  <c r="U146" i="6"/>
  <c r="U147" i="6"/>
  <c r="U148" i="6"/>
  <c r="U149" i="6"/>
  <c r="U150" i="6"/>
  <c r="U151" i="6"/>
  <c r="U152" i="6"/>
  <c r="U153" i="6"/>
  <c r="U154" i="6"/>
  <c r="U155" i="6"/>
  <c r="U156" i="6"/>
  <c r="U157" i="6"/>
  <c r="U158" i="6"/>
  <c r="U159" i="6"/>
  <c r="X4" i="6"/>
  <c r="W4" i="6"/>
  <c r="V4" i="6"/>
  <c r="U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4" i="6"/>
  <c r="Q159" i="6"/>
  <c r="R159" i="6" s="1"/>
  <c r="N159" i="6"/>
  <c r="M159" i="6"/>
  <c r="I159" i="6"/>
  <c r="J159" i="6" s="1"/>
  <c r="Q158" i="6"/>
  <c r="R158" i="6" s="1"/>
  <c r="M158" i="6"/>
  <c r="N158" i="6" s="1"/>
  <c r="J158" i="6"/>
  <c r="I158" i="6"/>
  <c r="Q157" i="6"/>
  <c r="R157" i="6" s="1"/>
  <c r="M157" i="6"/>
  <c r="N157" i="6" s="1"/>
  <c r="I157" i="6"/>
  <c r="J157" i="6" s="1"/>
  <c r="R156" i="6"/>
  <c r="Q156" i="6"/>
  <c r="M156" i="6"/>
  <c r="N156" i="6" s="1"/>
  <c r="I156" i="6"/>
  <c r="J156" i="6" s="1"/>
  <c r="Q155" i="6"/>
  <c r="R155" i="6" s="1"/>
  <c r="N155" i="6"/>
  <c r="M155" i="6"/>
  <c r="I155" i="6"/>
  <c r="J155" i="6" s="1"/>
  <c r="Q154" i="6"/>
  <c r="R154" i="6" s="1"/>
  <c r="M154" i="6"/>
  <c r="N154" i="6" s="1"/>
  <c r="J154" i="6"/>
  <c r="I154" i="6"/>
  <c r="Q153" i="6"/>
  <c r="R153" i="6" s="1"/>
  <c r="M153" i="6"/>
  <c r="N153" i="6" s="1"/>
  <c r="I153" i="6"/>
  <c r="J153" i="6" s="1"/>
  <c r="R152" i="6"/>
  <c r="Q152" i="6"/>
  <c r="M152" i="6"/>
  <c r="N152" i="6" s="1"/>
  <c r="I152" i="6"/>
  <c r="J152" i="6" s="1"/>
  <c r="Q151" i="6"/>
  <c r="R151" i="6" s="1"/>
  <c r="N151" i="6"/>
  <c r="M151" i="6"/>
  <c r="I151" i="6"/>
  <c r="J151" i="6" s="1"/>
  <c r="Q150" i="6"/>
  <c r="R150" i="6" s="1"/>
  <c r="M150" i="6"/>
  <c r="N150" i="6" s="1"/>
  <c r="J150" i="6"/>
  <c r="I150" i="6"/>
  <c r="Q149" i="6"/>
  <c r="R149" i="6" s="1"/>
  <c r="M149" i="6"/>
  <c r="N149" i="6" s="1"/>
  <c r="I149" i="6"/>
  <c r="J149" i="6" s="1"/>
  <c r="R148" i="6"/>
  <c r="Q148" i="6"/>
  <c r="M148" i="6"/>
  <c r="N148" i="6" s="1"/>
  <c r="I148" i="6"/>
  <c r="J148" i="6" s="1"/>
  <c r="Q147" i="6"/>
  <c r="R147" i="6" s="1"/>
  <c r="N147" i="6"/>
  <c r="M147" i="6"/>
  <c r="I147" i="6"/>
  <c r="J147" i="6" s="1"/>
  <c r="Q146" i="6"/>
  <c r="R146" i="6" s="1"/>
  <c r="M146" i="6"/>
  <c r="N146" i="6" s="1"/>
  <c r="J146" i="6"/>
  <c r="I146" i="6"/>
  <c r="Q145" i="6"/>
  <c r="R145" i="6" s="1"/>
  <c r="M145" i="6"/>
  <c r="N145" i="6" s="1"/>
  <c r="I145" i="6"/>
  <c r="J145" i="6" s="1"/>
  <c r="R144" i="6"/>
  <c r="Q144" i="6"/>
  <c r="M144" i="6"/>
  <c r="N144" i="6" s="1"/>
  <c r="I144" i="6"/>
  <c r="J144" i="6" s="1"/>
  <c r="Q143" i="6"/>
  <c r="R143" i="6" s="1"/>
  <c r="N143" i="6"/>
  <c r="M143" i="6"/>
  <c r="I143" i="6"/>
  <c r="J143" i="6" s="1"/>
  <c r="Q142" i="6"/>
  <c r="R142" i="6" s="1"/>
  <c r="M142" i="6"/>
  <c r="N142" i="6" s="1"/>
  <c r="J142" i="6"/>
  <c r="I142" i="6"/>
  <c r="Q141" i="6"/>
  <c r="R141" i="6" s="1"/>
  <c r="M141" i="6"/>
  <c r="N141" i="6" s="1"/>
  <c r="I141" i="6"/>
  <c r="J141" i="6" s="1"/>
  <c r="R140" i="6"/>
  <c r="Q140" i="6"/>
  <c r="M140" i="6"/>
  <c r="N140" i="6" s="1"/>
  <c r="I140" i="6"/>
  <c r="J140" i="6" s="1"/>
  <c r="Q139" i="6"/>
  <c r="R139" i="6" s="1"/>
  <c r="N139" i="6"/>
  <c r="M139" i="6"/>
  <c r="I139" i="6"/>
  <c r="J139" i="6" s="1"/>
  <c r="Q138" i="6"/>
  <c r="R138" i="6" s="1"/>
  <c r="M138" i="6"/>
  <c r="N138" i="6" s="1"/>
  <c r="J138" i="6"/>
  <c r="I138" i="6"/>
  <c r="Q137" i="6"/>
  <c r="R137" i="6" s="1"/>
  <c r="M137" i="6"/>
  <c r="N137" i="6" s="1"/>
  <c r="I137" i="6"/>
  <c r="J137" i="6" s="1"/>
  <c r="R136" i="6"/>
  <c r="Q136" i="6"/>
  <c r="M136" i="6"/>
  <c r="N136" i="6" s="1"/>
  <c r="I136" i="6"/>
  <c r="J136" i="6" s="1"/>
  <c r="Q135" i="6"/>
  <c r="R135" i="6" s="1"/>
  <c r="N135" i="6"/>
  <c r="M135" i="6"/>
  <c r="I135" i="6"/>
  <c r="J135" i="6" s="1"/>
  <c r="Q134" i="6"/>
  <c r="R134" i="6" s="1"/>
  <c r="M134" i="6"/>
  <c r="N134" i="6" s="1"/>
  <c r="J134" i="6"/>
  <c r="I134" i="6"/>
  <c r="Q133" i="6"/>
  <c r="R133" i="6" s="1"/>
  <c r="M133" i="6"/>
  <c r="N133" i="6" s="1"/>
  <c r="I133" i="6"/>
  <c r="J133" i="6" s="1"/>
  <c r="R132" i="6"/>
  <c r="Q132" i="6"/>
  <c r="M132" i="6"/>
  <c r="N132" i="6" s="1"/>
  <c r="I132" i="6"/>
  <c r="J132" i="6" s="1"/>
  <c r="Q131" i="6"/>
  <c r="R131" i="6" s="1"/>
  <c r="N131" i="6"/>
  <c r="M131" i="6"/>
  <c r="I131" i="6"/>
  <c r="J131" i="6" s="1"/>
  <c r="Q130" i="6"/>
  <c r="R130" i="6" s="1"/>
  <c r="M130" i="6"/>
  <c r="N130" i="6" s="1"/>
  <c r="J130" i="6"/>
  <c r="I130" i="6"/>
  <c r="Q129" i="6"/>
  <c r="R129" i="6" s="1"/>
  <c r="M129" i="6"/>
  <c r="N129" i="6" s="1"/>
  <c r="I129" i="6"/>
  <c r="J129" i="6" s="1"/>
  <c r="R128" i="6"/>
  <c r="Q128" i="6"/>
  <c r="M128" i="6"/>
  <c r="N128" i="6" s="1"/>
  <c r="I128" i="6"/>
  <c r="J128" i="6" s="1"/>
  <c r="Q127" i="6"/>
  <c r="R127" i="6" s="1"/>
  <c r="N127" i="6"/>
  <c r="M127" i="6"/>
  <c r="I127" i="6"/>
  <c r="J127" i="6" s="1"/>
  <c r="Q126" i="6"/>
  <c r="R126" i="6" s="1"/>
  <c r="M126" i="6"/>
  <c r="N126" i="6" s="1"/>
  <c r="J126" i="6"/>
  <c r="I126" i="6"/>
  <c r="Q125" i="6"/>
  <c r="R125" i="6" s="1"/>
  <c r="M125" i="6"/>
  <c r="N125" i="6" s="1"/>
  <c r="I125" i="6"/>
  <c r="J125" i="6" s="1"/>
  <c r="R124" i="6"/>
  <c r="Q124" i="6"/>
  <c r="M124" i="6"/>
  <c r="N124" i="6" s="1"/>
  <c r="I124" i="6"/>
  <c r="J124" i="6" s="1"/>
  <c r="Q123" i="6"/>
  <c r="R123" i="6" s="1"/>
  <c r="N123" i="6"/>
  <c r="M123" i="6"/>
  <c r="I123" i="6"/>
  <c r="J123" i="6" s="1"/>
  <c r="Q122" i="6"/>
  <c r="R122" i="6" s="1"/>
  <c r="M122" i="6"/>
  <c r="N122" i="6" s="1"/>
  <c r="J122" i="6"/>
  <c r="I122" i="6"/>
  <c r="Q121" i="6"/>
  <c r="R121" i="6" s="1"/>
  <c r="M121" i="6"/>
  <c r="N121" i="6" s="1"/>
  <c r="I121" i="6"/>
  <c r="J121" i="6" s="1"/>
  <c r="R120" i="6"/>
  <c r="Q120" i="6"/>
  <c r="M120" i="6"/>
  <c r="N120" i="6" s="1"/>
  <c r="I120" i="6"/>
  <c r="J120" i="6" s="1"/>
  <c r="Q119" i="6"/>
  <c r="R119" i="6" s="1"/>
  <c r="N119" i="6"/>
  <c r="M119" i="6"/>
  <c r="I119" i="6"/>
  <c r="J119" i="6" s="1"/>
  <c r="Q118" i="6"/>
  <c r="R118" i="6" s="1"/>
  <c r="M118" i="6"/>
  <c r="N118" i="6" s="1"/>
  <c r="J118" i="6"/>
  <c r="I118" i="6"/>
  <c r="Q117" i="6"/>
  <c r="R117" i="6" s="1"/>
  <c r="M117" i="6"/>
  <c r="N117" i="6" s="1"/>
  <c r="I117" i="6"/>
  <c r="J117" i="6" s="1"/>
  <c r="R116" i="6"/>
  <c r="Q116" i="6"/>
  <c r="M116" i="6"/>
  <c r="N116" i="6" s="1"/>
  <c r="I116" i="6"/>
  <c r="J116" i="6" s="1"/>
  <c r="Q115" i="6"/>
  <c r="R115" i="6" s="1"/>
  <c r="N115" i="6"/>
  <c r="M115" i="6"/>
  <c r="I115" i="6"/>
  <c r="J115" i="6" s="1"/>
  <c r="Q114" i="6"/>
  <c r="R114" i="6" s="1"/>
  <c r="M114" i="6"/>
  <c r="N114" i="6" s="1"/>
  <c r="J114" i="6"/>
  <c r="I114" i="6"/>
  <c r="Q113" i="6"/>
  <c r="R113" i="6" s="1"/>
  <c r="M113" i="6"/>
  <c r="N113" i="6" s="1"/>
  <c r="I113" i="6"/>
  <c r="J113" i="6" s="1"/>
  <c r="R112" i="6"/>
  <c r="Q112" i="6"/>
  <c r="M112" i="6"/>
  <c r="N112" i="6" s="1"/>
  <c r="I112" i="6"/>
  <c r="J112" i="6" s="1"/>
  <c r="Q111" i="6"/>
  <c r="R111" i="6" s="1"/>
  <c r="N111" i="6"/>
  <c r="M111" i="6"/>
  <c r="I111" i="6"/>
  <c r="J111" i="6" s="1"/>
  <c r="Q110" i="6"/>
  <c r="R110" i="6" s="1"/>
  <c r="M110" i="6"/>
  <c r="N110" i="6" s="1"/>
  <c r="J110" i="6"/>
  <c r="I110" i="6"/>
  <c r="Q109" i="6"/>
  <c r="R109" i="6" s="1"/>
  <c r="M109" i="6"/>
  <c r="N109" i="6" s="1"/>
  <c r="I109" i="6"/>
  <c r="J109" i="6" s="1"/>
  <c r="R108" i="6"/>
  <c r="Q108" i="6"/>
  <c r="M108" i="6"/>
  <c r="N108" i="6" s="1"/>
  <c r="I108" i="6"/>
  <c r="J108" i="6" s="1"/>
  <c r="Q107" i="6"/>
  <c r="R107" i="6" s="1"/>
  <c r="N107" i="6"/>
  <c r="M107" i="6"/>
  <c r="I107" i="6"/>
  <c r="J107" i="6" s="1"/>
  <c r="Q106" i="6"/>
  <c r="R106" i="6" s="1"/>
  <c r="M106" i="6"/>
  <c r="N106" i="6" s="1"/>
  <c r="J106" i="6"/>
  <c r="I106" i="6"/>
  <c r="Q105" i="6"/>
  <c r="R105" i="6" s="1"/>
  <c r="M105" i="6"/>
  <c r="N105" i="6" s="1"/>
  <c r="I105" i="6"/>
  <c r="J105" i="6" s="1"/>
  <c r="R104" i="6"/>
  <c r="Q104" i="6"/>
  <c r="M104" i="6"/>
  <c r="N104" i="6" s="1"/>
  <c r="I104" i="6"/>
  <c r="J104" i="6" s="1"/>
  <c r="Q103" i="6"/>
  <c r="R103" i="6" s="1"/>
  <c r="M103" i="6"/>
  <c r="N103" i="6" s="1"/>
  <c r="I103" i="6"/>
  <c r="J103" i="6" s="1"/>
  <c r="Q102" i="6"/>
  <c r="R102" i="6" s="1"/>
  <c r="M102" i="6"/>
  <c r="N102" i="6" s="1"/>
  <c r="I102" i="6"/>
  <c r="J102" i="6" s="1"/>
  <c r="Q101" i="6"/>
  <c r="R101" i="6" s="1"/>
  <c r="M101" i="6"/>
  <c r="N101" i="6" s="1"/>
  <c r="I101" i="6"/>
  <c r="J101" i="6" s="1"/>
  <c r="R100" i="6"/>
  <c r="Q100" i="6"/>
  <c r="M100" i="6"/>
  <c r="N100" i="6" s="1"/>
  <c r="I100" i="6"/>
  <c r="J100" i="6" s="1"/>
  <c r="Q99" i="6"/>
  <c r="R99" i="6" s="1"/>
  <c r="N99" i="6"/>
  <c r="M99" i="6"/>
  <c r="I99" i="6"/>
  <c r="J99" i="6" s="1"/>
  <c r="Q98" i="6"/>
  <c r="R98" i="6" s="1"/>
  <c r="M98" i="6"/>
  <c r="N98" i="6" s="1"/>
  <c r="J98" i="6"/>
  <c r="I98" i="6"/>
  <c r="Q97" i="6"/>
  <c r="R97" i="6" s="1"/>
  <c r="M97" i="6"/>
  <c r="N97" i="6" s="1"/>
  <c r="I97" i="6"/>
  <c r="J97" i="6" s="1"/>
  <c r="R96" i="6"/>
  <c r="Q96" i="6"/>
  <c r="M96" i="6"/>
  <c r="N96" i="6" s="1"/>
  <c r="I96" i="6"/>
  <c r="J96" i="6" s="1"/>
  <c r="Q95" i="6"/>
  <c r="R95" i="6" s="1"/>
  <c r="N95" i="6"/>
  <c r="M95" i="6"/>
  <c r="I95" i="6"/>
  <c r="J95" i="6" s="1"/>
  <c r="Q94" i="6"/>
  <c r="R94" i="6" s="1"/>
  <c r="M94" i="6"/>
  <c r="N94" i="6" s="1"/>
  <c r="J94" i="6"/>
  <c r="I94" i="6"/>
  <c r="Q93" i="6"/>
  <c r="R93" i="6" s="1"/>
  <c r="M93" i="6"/>
  <c r="N93" i="6" s="1"/>
  <c r="I93" i="6"/>
  <c r="J93" i="6" s="1"/>
  <c r="R92" i="6"/>
  <c r="Q92" i="6"/>
  <c r="M92" i="6"/>
  <c r="N92" i="6" s="1"/>
  <c r="I92" i="6"/>
  <c r="J92" i="6" s="1"/>
  <c r="Q91" i="6"/>
  <c r="R91" i="6" s="1"/>
  <c r="N91" i="6"/>
  <c r="M91" i="6"/>
  <c r="I91" i="6"/>
  <c r="J91" i="6" s="1"/>
  <c r="Q90" i="6"/>
  <c r="R90" i="6" s="1"/>
  <c r="M90" i="6"/>
  <c r="N90" i="6" s="1"/>
  <c r="J90" i="6"/>
  <c r="I90" i="6"/>
  <c r="Q89" i="6"/>
  <c r="R89" i="6" s="1"/>
  <c r="M89" i="6"/>
  <c r="N89" i="6" s="1"/>
  <c r="I89" i="6"/>
  <c r="J89" i="6" s="1"/>
  <c r="R88" i="6"/>
  <c r="Q88" i="6"/>
  <c r="M88" i="6"/>
  <c r="N88" i="6" s="1"/>
  <c r="I88" i="6"/>
  <c r="J88" i="6" s="1"/>
  <c r="Q87" i="6"/>
  <c r="R87" i="6" s="1"/>
  <c r="N87" i="6"/>
  <c r="M87" i="6"/>
  <c r="I87" i="6"/>
  <c r="J87" i="6" s="1"/>
  <c r="Q86" i="6"/>
  <c r="R86" i="6" s="1"/>
  <c r="M86" i="6"/>
  <c r="N86" i="6" s="1"/>
  <c r="J86" i="6"/>
  <c r="I86" i="6"/>
  <c r="Q85" i="6"/>
  <c r="R85" i="6" s="1"/>
  <c r="M85" i="6"/>
  <c r="N85" i="6" s="1"/>
  <c r="I85" i="6"/>
  <c r="J85" i="6" s="1"/>
  <c r="R84" i="6"/>
  <c r="Q84" i="6"/>
  <c r="M84" i="6"/>
  <c r="N84" i="6" s="1"/>
  <c r="I84" i="6"/>
  <c r="J84" i="6" s="1"/>
  <c r="Q83" i="6"/>
  <c r="R83" i="6" s="1"/>
  <c r="N83" i="6"/>
  <c r="M83" i="6"/>
  <c r="I83" i="6"/>
  <c r="J83" i="6" s="1"/>
  <c r="Q82" i="6"/>
  <c r="R82" i="6" s="1"/>
  <c r="M82" i="6"/>
  <c r="N82" i="6" s="1"/>
  <c r="J82" i="6"/>
  <c r="I82" i="6"/>
  <c r="Q81" i="6"/>
  <c r="R81" i="6" s="1"/>
  <c r="M81" i="6"/>
  <c r="N81" i="6" s="1"/>
  <c r="I81" i="6"/>
  <c r="J81" i="6" s="1"/>
  <c r="R80" i="6"/>
  <c r="Q80" i="6"/>
  <c r="M80" i="6"/>
  <c r="N80" i="6" s="1"/>
  <c r="I80" i="6"/>
  <c r="J80" i="6" s="1"/>
  <c r="Q79" i="6"/>
  <c r="R79" i="6" s="1"/>
  <c r="N79" i="6"/>
  <c r="M79" i="6"/>
  <c r="I79" i="6"/>
  <c r="J79" i="6" s="1"/>
  <c r="Q78" i="6"/>
  <c r="R78" i="6" s="1"/>
  <c r="M78" i="6"/>
  <c r="N78" i="6" s="1"/>
  <c r="J78" i="6"/>
  <c r="I78" i="6"/>
  <c r="Q77" i="6"/>
  <c r="R77" i="6" s="1"/>
  <c r="M77" i="6"/>
  <c r="N77" i="6" s="1"/>
  <c r="I77" i="6"/>
  <c r="J77" i="6" s="1"/>
  <c r="R76" i="6"/>
  <c r="Q76" i="6"/>
  <c r="M76" i="6"/>
  <c r="N76" i="6" s="1"/>
  <c r="I76" i="6"/>
  <c r="J76" i="6" s="1"/>
  <c r="Q75" i="6"/>
  <c r="R75" i="6" s="1"/>
  <c r="N75" i="6"/>
  <c r="M75" i="6"/>
  <c r="I75" i="6"/>
  <c r="J75" i="6" s="1"/>
  <c r="Q74" i="6"/>
  <c r="R74" i="6" s="1"/>
  <c r="M74" i="6"/>
  <c r="N74" i="6" s="1"/>
  <c r="J74" i="6"/>
  <c r="I74" i="6"/>
  <c r="Q73" i="6"/>
  <c r="R73" i="6" s="1"/>
  <c r="M73" i="6"/>
  <c r="N73" i="6" s="1"/>
  <c r="I73" i="6"/>
  <c r="J73" i="6" s="1"/>
  <c r="R72" i="6"/>
  <c r="Q72" i="6"/>
  <c r="M72" i="6"/>
  <c r="N72" i="6" s="1"/>
  <c r="I72" i="6"/>
  <c r="J72" i="6" s="1"/>
  <c r="Q71" i="6"/>
  <c r="R71" i="6" s="1"/>
  <c r="N71" i="6"/>
  <c r="M71" i="6"/>
  <c r="I71" i="6"/>
  <c r="J71" i="6" s="1"/>
  <c r="Q70" i="6"/>
  <c r="R70" i="6" s="1"/>
  <c r="M70" i="6"/>
  <c r="N70" i="6" s="1"/>
  <c r="J70" i="6"/>
  <c r="I70" i="6"/>
  <c r="Q69" i="6"/>
  <c r="R69" i="6" s="1"/>
  <c r="M69" i="6"/>
  <c r="N69" i="6" s="1"/>
  <c r="I69" i="6"/>
  <c r="J69" i="6" s="1"/>
  <c r="R68" i="6"/>
  <c r="Q68" i="6"/>
  <c r="M68" i="6"/>
  <c r="N68" i="6" s="1"/>
  <c r="I68" i="6"/>
  <c r="J68" i="6" s="1"/>
  <c r="Q67" i="6"/>
  <c r="R67" i="6" s="1"/>
  <c r="N67" i="6"/>
  <c r="M67" i="6"/>
  <c r="I67" i="6"/>
  <c r="J67" i="6" s="1"/>
  <c r="Q66" i="6"/>
  <c r="R66" i="6" s="1"/>
  <c r="M66" i="6"/>
  <c r="N66" i="6" s="1"/>
  <c r="J66" i="6"/>
  <c r="I66" i="6"/>
  <c r="Q65" i="6"/>
  <c r="R65" i="6" s="1"/>
  <c r="M65" i="6"/>
  <c r="N65" i="6" s="1"/>
  <c r="I65" i="6"/>
  <c r="J65" i="6" s="1"/>
  <c r="R64" i="6"/>
  <c r="Q64" i="6"/>
  <c r="M64" i="6"/>
  <c r="N64" i="6" s="1"/>
  <c r="I64" i="6"/>
  <c r="J64" i="6" s="1"/>
  <c r="Q63" i="6"/>
  <c r="R63" i="6" s="1"/>
  <c r="N63" i="6"/>
  <c r="M63" i="6"/>
  <c r="I63" i="6"/>
  <c r="J63" i="6" s="1"/>
  <c r="Q62" i="6"/>
  <c r="R62" i="6" s="1"/>
  <c r="M62" i="6"/>
  <c r="N62" i="6" s="1"/>
  <c r="J62" i="6"/>
  <c r="I62" i="6"/>
  <c r="Q61" i="6"/>
  <c r="R61" i="6" s="1"/>
  <c r="M61" i="6"/>
  <c r="N61" i="6" s="1"/>
  <c r="I61" i="6"/>
  <c r="J61" i="6" s="1"/>
  <c r="R60" i="6"/>
  <c r="Q60" i="6"/>
  <c r="M60" i="6"/>
  <c r="N60" i="6" s="1"/>
  <c r="I60" i="6"/>
  <c r="J60" i="6" s="1"/>
  <c r="Q59" i="6"/>
  <c r="R59" i="6" s="1"/>
  <c r="N59" i="6"/>
  <c r="M59" i="6"/>
  <c r="I59" i="6"/>
  <c r="J59" i="6" s="1"/>
  <c r="Q58" i="6"/>
  <c r="R58" i="6" s="1"/>
  <c r="M58" i="6"/>
  <c r="N58" i="6" s="1"/>
  <c r="J58" i="6"/>
  <c r="I58" i="6"/>
  <c r="Q57" i="6"/>
  <c r="R57" i="6" s="1"/>
  <c r="M57" i="6"/>
  <c r="N57" i="6" s="1"/>
  <c r="I57" i="6"/>
  <c r="J57" i="6" s="1"/>
  <c r="R56" i="6"/>
  <c r="Q56" i="6"/>
  <c r="M56" i="6"/>
  <c r="N56" i="6" s="1"/>
  <c r="I56" i="6"/>
  <c r="J56" i="6" s="1"/>
  <c r="Q55" i="6"/>
  <c r="R55" i="6" s="1"/>
  <c r="N55" i="6"/>
  <c r="M55" i="6"/>
  <c r="I55" i="6"/>
  <c r="J55" i="6" s="1"/>
  <c r="Q54" i="6"/>
  <c r="R54" i="6" s="1"/>
  <c r="M54" i="6"/>
  <c r="N54" i="6" s="1"/>
  <c r="J54" i="6"/>
  <c r="I54" i="6"/>
  <c r="Q53" i="6"/>
  <c r="R53" i="6" s="1"/>
  <c r="M53" i="6"/>
  <c r="N53" i="6" s="1"/>
  <c r="I53" i="6"/>
  <c r="J53" i="6" s="1"/>
  <c r="R52" i="6"/>
  <c r="Q52" i="6"/>
  <c r="M52" i="6"/>
  <c r="N52" i="6" s="1"/>
  <c r="I52" i="6"/>
  <c r="J52" i="6" s="1"/>
  <c r="Q51" i="6"/>
  <c r="R51" i="6" s="1"/>
  <c r="N51" i="6"/>
  <c r="M51" i="6"/>
  <c r="I51" i="6"/>
  <c r="J51" i="6" s="1"/>
  <c r="Q50" i="6"/>
  <c r="R50" i="6" s="1"/>
  <c r="M50" i="6"/>
  <c r="N50" i="6" s="1"/>
  <c r="J50" i="6"/>
  <c r="I50" i="6"/>
  <c r="Q49" i="6"/>
  <c r="R49" i="6" s="1"/>
  <c r="M49" i="6"/>
  <c r="N49" i="6" s="1"/>
  <c r="I49" i="6"/>
  <c r="J49" i="6" s="1"/>
  <c r="R48" i="6"/>
  <c r="Q48" i="6"/>
  <c r="M48" i="6"/>
  <c r="N48" i="6" s="1"/>
  <c r="I48" i="6"/>
  <c r="J48" i="6" s="1"/>
  <c r="Q47" i="6"/>
  <c r="R47" i="6" s="1"/>
  <c r="N47" i="6"/>
  <c r="M47" i="6"/>
  <c r="I47" i="6"/>
  <c r="J47" i="6" s="1"/>
  <c r="Q46" i="6"/>
  <c r="R46" i="6" s="1"/>
  <c r="N46" i="6"/>
  <c r="M46" i="6"/>
  <c r="I46" i="6"/>
  <c r="J46" i="6" s="1"/>
  <c r="Q45" i="6"/>
  <c r="R45" i="6" s="1"/>
  <c r="M45" i="6"/>
  <c r="N45" i="6" s="1"/>
  <c r="J45" i="6"/>
  <c r="I45" i="6"/>
  <c r="Q44" i="6"/>
  <c r="R44" i="6" s="1"/>
  <c r="M44" i="6"/>
  <c r="N44" i="6" s="1"/>
  <c r="I44" i="6"/>
  <c r="J44" i="6" s="1"/>
  <c r="R43" i="6"/>
  <c r="Q43" i="6"/>
  <c r="M43" i="6"/>
  <c r="N43" i="6" s="1"/>
  <c r="I43" i="6"/>
  <c r="J43" i="6" s="1"/>
  <c r="Q42" i="6"/>
  <c r="R42" i="6" s="1"/>
  <c r="N42" i="6"/>
  <c r="M42" i="6"/>
  <c r="I42" i="6"/>
  <c r="J42" i="6" s="1"/>
  <c r="Q41" i="6"/>
  <c r="R41" i="6" s="1"/>
  <c r="M41" i="6"/>
  <c r="N41" i="6" s="1"/>
  <c r="J41" i="6"/>
  <c r="I41" i="6"/>
  <c r="Q40" i="6"/>
  <c r="R40" i="6" s="1"/>
  <c r="M40" i="6"/>
  <c r="N40" i="6" s="1"/>
  <c r="I40" i="6"/>
  <c r="J40" i="6" s="1"/>
  <c r="R39" i="6"/>
  <c r="Q39" i="6"/>
  <c r="M39" i="6"/>
  <c r="N39" i="6" s="1"/>
  <c r="I39" i="6"/>
  <c r="J39" i="6" s="1"/>
  <c r="Q38" i="6"/>
  <c r="R38" i="6" s="1"/>
  <c r="N38" i="6"/>
  <c r="M38" i="6"/>
  <c r="I38" i="6"/>
  <c r="J38" i="6" s="1"/>
  <c r="Q37" i="6"/>
  <c r="R37" i="6" s="1"/>
  <c r="M37" i="6"/>
  <c r="N37" i="6" s="1"/>
  <c r="J37" i="6"/>
  <c r="I37" i="6"/>
  <c r="Q36" i="6"/>
  <c r="R36" i="6" s="1"/>
  <c r="M36" i="6"/>
  <c r="N36" i="6" s="1"/>
  <c r="I36" i="6"/>
  <c r="J36" i="6" s="1"/>
  <c r="R35" i="6"/>
  <c r="Q35" i="6"/>
  <c r="M35" i="6"/>
  <c r="N35" i="6" s="1"/>
  <c r="I35" i="6"/>
  <c r="J35" i="6" s="1"/>
  <c r="Q34" i="6"/>
  <c r="R34" i="6" s="1"/>
  <c r="N34" i="6"/>
  <c r="M34" i="6"/>
  <c r="I34" i="6"/>
  <c r="J34" i="6" s="1"/>
  <c r="Q33" i="6"/>
  <c r="R33" i="6" s="1"/>
  <c r="M33" i="6"/>
  <c r="N33" i="6" s="1"/>
  <c r="J33" i="6"/>
  <c r="I33" i="6"/>
  <c r="Q32" i="6"/>
  <c r="R32" i="6" s="1"/>
  <c r="M32" i="6"/>
  <c r="N32" i="6" s="1"/>
  <c r="I32" i="6"/>
  <c r="J32" i="6" s="1"/>
  <c r="R31" i="6"/>
  <c r="Q31" i="6"/>
  <c r="M31" i="6"/>
  <c r="N31" i="6" s="1"/>
  <c r="I31" i="6"/>
  <c r="J31" i="6" s="1"/>
  <c r="Q30" i="6"/>
  <c r="R30" i="6" s="1"/>
  <c r="N30" i="6"/>
  <c r="M30" i="6"/>
  <c r="I30" i="6"/>
  <c r="J30" i="6" s="1"/>
  <c r="Q29" i="6"/>
  <c r="R29" i="6" s="1"/>
  <c r="M29" i="6"/>
  <c r="N29" i="6" s="1"/>
  <c r="J29" i="6"/>
  <c r="I29" i="6"/>
  <c r="Q28" i="6"/>
  <c r="R28" i="6" s="1"/>
  <c r="M28" i="6"/>
  <c r="N28" i="6" s="1"/>
  <c r="I28" i="6"/>
  <c r="J28" i="6" s="1"/>
  <c r="R27" i="6"/>
  <c r="Q27" i="6"/>
  <c r="M27" i="6"/>
  <c r="N27" i="6" s="1"/>
  <c r="I27" i="6"/>
  <c r="J27" i="6" s="1"/>
  <c r="Q26" i="6"/>
  <c r="R26" i="6" s="1"/>
  <c r="N26" i="6"/>
  <c r="M26" i="6"/>
  <c r="I26" i="6"/>
  <c r="J26" i="6" s="1"/>
  <c r="Q25" i="6"/>
  <c r="R25" i="6" s="1"/>
  <c r="M25" i="6"/>
  <c r="N25" i="6" s="1"/>
  <c r="J25" i="6"/>
  <c r="I25" i="6"/>
  <c r="Q24" i="6"/>
  <c r="R24" i="6" s="1"/>
  <c r="M24" i="6"/>
  <c r="N24" i="6" s="1"/>
  <c r="I24" i="6"/>
  <c r="J24" i="6" s="1"/>
  <c r="R23" i="6"/>
  <c r="Q23" i="6"/>
  <c r="M23" i="6"/>
  <c r="N23" i="6" s="1"/>
  <c r="I23" i="6"/>
  <c r="J23" i="6" s="1"/>
  <c r="Q22" i="6"/>
  <c r="R22" i="6" s="1"/>
  <c r="N22" i="6"/>
  <c r="M22" i="6"/>
  <c r="I22" i="6"/>
  <c r="J22" i="6" s="1"/>
  <c r="Q21" i="6"/>
  <c r="R21" i="6" s="1"/>
  <c r="M21" i="6"/>
  <c r="N21" i="6" s="1"/>
  <c r="J21" i="6"/>
  <c r="I21" i="6"/>
  <c r="Q20" i="6"/>
  <c r="R20" i="6" s="1"/>
  <c r="M20" i="6"/>
  <c r="N20" i="6" s="1"/>
  <c r="I20" i="6"/>
  <c r="J20" i="6" s="1"/>
  <c r="R19" i="6"/>
  <c r="Q19" i="6"/>
  <c r="M19" i="6"/>
  <c r="N19" i="6" s="1"/>
  <c r="I19" i="6"/>
  <c r="J19" i="6" s="1"/>
  <c r="Q18" i="6"/>
  <c r="R18" i="6" s="1"/>
  <c r="N18" i="6"/>
  <c r="M18" i="6"/>
  <c r="I18" i="6"/>
  <c r="J18" i="6" s="1"/>
  <c r="Q17" i="6"/>
  <c r="R17" i="6" s="1"/>
  <c r="M17" i="6"/>
  <c r="N17" i="6" s="1"/>
  <c r="J17" i="6"/>
  <c r="I17" i="6"/>
  <c r="Q16" i="6"/>
  <c r="R16" i="6" s="1"/>
  <c r="M16" i="6"/>
  <c r="N16" i="6" s="1"/>
  <c r="I16" i="6"/>
  <c r="J16" i="6" s="1"/>
  <c r="R15" i="6"/>
  <c r="Q15" i="6"/>
  <c r="M15" i="6"/>
  <c r="N15" i="6" s="1"/>
  <c r="I15" i="6"/>
  <c r="J15" i="6" s="1"/>
  <c r="Q14" i="6"/>
  <c r="R14" i="6" s="1"/>
  <c r="N14" i="6"/>
  <c r="M14" i="6"/>
  <c r="I14" i="6"/>
  <c r="J14" i="6" s="1"/>
  <c r="Q13" i="6"/>
  <c r="R13" i="6" s="1"/>
  <c r="M13" i="6"/>
  <c r="N13" i="6" s="1"/>
  <c r="J13" i="6"/>
  <c r="I13" i="6"/>
  <c r="Q12" i="6"/>
  <c r="R12" i="6" s="1"/>
  <c r="M12" i="6"/>
  <c r="N12" i="6" s="1"/>
  <c r="I12" i="6"/>
  <c r="J12" i="6" s="1"/>
  <c r="R11" i="6"/>
  <c r="Q11" i="6"/>
  <c r="M11" i="6"/>
  <c r="N11" i="6" s="1"/>
  <c r="I11" i="6"/>
  <c r="J11" i="6" s="1"/>
  <c r="Q10" i="6"/>
  <c r="R10" i="6" s="1"/>
  <c r="N10" i="6"/>
  <c r="M10" i="6"/>
  <c r="I10" i="6"/>
  <c r="J10" i="6" s="1"/>
  <c r="Q9" i="6"/>
  <c r="R9" i="6" s="1"/>
  <c r="M9" i="6"/>
  <c r="N9" i="6" s="1"/>
  <c r="J9" i="6"/>
  <c r="I9" i="6"/>
  <c r="Q8" i="6"/>
  <c r="R8" i="6" s="1"/>
  <c r="M8" i="6"/>
  <c r="N8" i="6" s="1"/>
  <c r="I8" i="6"/>
  <c r="J8" i="6" s="1"/>
  <c r="R7" i="6"/>
  <c r="Q7" i="6"/>
  <c r="M7" i="6"/>
  <c r="N7" i="6" s="1"/>
  <c r="I7" i="6"/>
  <c r="J7" i="6" s="1"/>
  <c r="Q6" i="6"/>
  <c r="R6" i="6" s="1"/>
  <c r="N6" i="6"/>
  <c r="M6" i="6"/>
  <c r="I6" i="6"/>
  <c r="J6" i="6" s="1"/>
  <c r="Q5" i="6"/>
  <c r="R5" i="6" s="1"/>
  <c r="M5" i="6"/>
  <c r="N5" i="6" s="1"/>
  <c r="J5" i="6"/>
  <c r="I5" i="6"/>
  <c r="Q4" i="6"/>
  <c r="R4" i="6" s="1"/>
  <c r="M4" i="6"/>
  <c r="N4" i="6" s="1"/>
  <c r="I4" i="6"/>
  <c r="J4" i="6" s="1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4" i="5"/>
  <c r="X125" i="5"/>
  <c r="X126" i="5"/>
  <c r="X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124" i="5"/>
  <c r="W125" i="5"/>
  <c r="W126" i="5"/>
  <c r="W127" i="5"/>
  <c r="W128" i="5"/>
  <c r="W129" i="5"/>
  <c r="W130" i="5"/>
  <c r="W131" i="5"/>
  <c r="W132" i="5"/>
  <c r="W133" i="5"/>
  <c r="W134" i="5"/>
  <c r="W135" i="5"/>
  <c r="W136" i="5"/>
  <c r="W137" i="5"/>
  <c r="W138" i="5"/>
  <c r="W139" i="5"/>
  <c r="W140" i="5"/>
  <c r="W141" i="5"/>
  <c r="W142" i="5"/>
  <c r="W143" i="5"/>
  <c r="W144" i="5"/>
  <c r="W145" i="5"/>
  <c r="W146" i="5"/>
  <c r="W147" i="5"/>
  <c r="W148" i="5"/>
  <c r="W149" i="5"/>
  <c r="W150" i="5"/>
  <c r="W151" i="5"/>
  <c r="W152" i="5"/>
  <c r="W153" i="5"/>
  <c r="W154" i="5"/>
  <c r="W155" i="5"/>
  <c r="W156" i="5"/>
  <c r="W157" i="5"/>
  <c r="W158" i="5"/>
  <c r="W159" i="5"/>
  <c r="W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1" i="5"/>
  <c r="V112" i="5"/>
  <c r="V113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126" i="5"/>
  <c r="V127" i="5"/>
  <c r="V128" i="5"/>
  <c r="V129" i="5"/>
  <c r="V130" i="5"/>
  <c r="V131" i="5"/>
  <c r="V132" i="5"/>
  <c r="V133" i="5"/>
  <c r="V134" i="5"/>
  <c r="V135" i="5"/>
  <c r="V136" i="5"/>
  <c r="V137" i="5"/>
  <c r="V138" i="5"/>
  <c r="V139" i="5"/>
  <c r="V140" i="5"/>
  <c r="V141" i="5"/>
  <c r="V142" i="5"/>
  <c r="V143" i="5"/>
  <c r="V144" i="5"/>
  <c r="V145" i="5"/>
  <c r="V146" i="5"/>
  <c r="V147" i="5"/>
  <c r="V148" i="5"/>
  <c r="V149" i="5"/>
  <c r="V150" i="5"/>
  <c r="V151" i="5"/>
  <c r="V152" i="5"/>
  <c r="V153" i="5"/>
  <c r="V154" i="5"/>
  <c r="V155" i="5"/>
  <c r="V156" i="5"/>
  <c r="V157" i="5"/>
  <c r="V158" i="5"/>
  <c r="V159" i="5"/>
  <c r="V4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85" i="5"/>
  <c r="U86" i="5"/>
  <c r="U87" i="5"/>
  <c r="U88" i="5"/>
  <c r="U89" i="5"/>
  <c r="U90" i="5"/>
  <c r="U91" i="5"/>
  <c r="U92" i="5"/>
  <c r="U93" i="5"/>
  <c r="U94" i="5"/>
  <c r="U95" i="5"/>
  <c r="U96" i="5"/>
  <c r="U97" i="5"/>
  <c r="U98" i="5"/>
  <c r="U99" i="5"/>
  <c r="U100" i="5"/>
  <c r="U101" i="5"/>
  <c r="U102" i="5"/>
  <c r="U103" i="5"/>
  <c r="U104" i="5"/>
  <c r="U105" i="5"/>
  <c r="U106" i="5"/>
  <c r="U107" i="5"/>
  <c r="U108" i="5"/>
  <c r="U109" i="5"/>
  <c r="U110" i="5"/>
  <c r="U111" i="5"/>
  <c r="U112" i="5"/>
  <c r="U113" i="5"/>
  <c r="U114" i="5"/>
  <c r="U115" i="5"/>
  <c r="U116" i="5"/>
  <c r="U117" i="5"/>
  <c r="U118" i="5"/>
  <c r="U119" i="5"/>
  <c r="U120" i="5"/>
  <c r="U121" i="5"/>
  <c r="U122" i="5"/>
  <c r="U123" i="5"/>
  <c r="U124" i="5"/>
  <c r="U125" i="5"/>
  <c r="U126" i="5"/>
  <c r="U127" i="5"/>
  <c r="U128" i="5"/>
  <c r="U129" i="5"/>
  <c r="U130" i="5"/>
  <c r="U131" i="5"/>
  <c r="U132" i="5"/>
  <c r="U133" i="5"/>
  <c r="U134" i="5"/>
  <c r="U135" i="5"/>
  <c r="U136" i="5"/>
  <c r="U137" i="5"/>
  <c r="U138" i="5"/>
  <c r="U139" i="5"/>
  <c r="U140" i="5"/>
  <c r="U141" i="5"/>
  <c r="U142" i="5"/>
  <c r="U143" i="5"/>
  <c r="U144" i="5"/>
  <c r="U145" i="5"/>
  <c r="U146" i="5"/>
  <c r="U147" i="5"/>
  <c r="U148" i="5"/>
  <c r="U149" i="5"/>
  <c r="U150" i="5"/>
  <c r="U151" i="5"/>
  <c r="U152" i="5"/>
  <c r="U153" i="5"/>
  <c r="U154" i="5"/>
  <c r="U155" i="5"/>
  <c r="U156" i="5"/>
  <c r="U157" i="5"/>
  <c r="U158" i="5"/>
  <c r="U159" i="5"/>
  <c r="U5" i="5"/>
  <c r="U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56" i="5"/>
  <c r="S157" i="5"/>
  <c r="S158" i="5"/>
  <c r="S159" i="5"/>
  <c r="S4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7" i="5"/>
  <c r="O8" i="5"/>
  <c r="O6" i="5"/>
  <c r="O5" i="5"/>
  <c r="O4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5" i="5"/>
  <c r="K4" i="5"/>
  <c r="Q159" i="5"/>
  <c r="R159" i="5" s="1"/>
  <c r="N159" i="5"/>
  <c r="M159" i="5"/>
  <c r="I159" i="5"/>
  <c r="J159" i="5" s="1"/>
  <c r="Q158" i="5"/>
  <c r="R158" i="5" s="1"/>
  <c r="M158" i="5"/>
  <c r="N158" i="5" s="1"/>
  <c r="J158" i="5"/>
  <c r="I158" i="5"/>
  <c r="Q157" i="5"/>
  <c r="R157" i="5" s="1"/>
  <c r="M157" i="5"/>
  <c r="N157" i="5" s="1"/>
  <c r="I157" i="5"/>
  <c r="J157" i="5" s="1"/>
  <c r="R156" i="5"/>
  <c r="Q156" i="5"/>
  <c r="M156" i="5"/>
  <c r="N156" i="5" s="1"/>
  <c r="I156" i="5"/>
  <c r="J156" i="5" s="1"/>
  <c r="Q155" i="5"/>
  <c r="R155" i="5" s="1"/>
  <c r="N155" i="5"/>
  <c r="M155" i="5"/>
  <c r="I155" i="5"/>
  <c r="J155" i="5" s="1"/>
  <c r="Q154" i="5"/>
  <c r="R154" i="5" s="1"/>
  <c r="M154" i="5"/>
  <c r="N154" i="5" s="1"/>
  <c r="J154" i="5"/>
  <c r="I154" i="5"/>
  <c r="Q153" i="5"/>
  <c r="R153" i="5" s="1"/>
  <c r="M153" i="5"/>
  <c r="N153" i="5" s="1"/>
  <c r="I153" i="5"/>
  <c r="J153" i="5" s="1"/>
  <c r="R152" i="5"/>
  <c r="Q152" i="5"/>
  <c r="M152" i="5"/>
  <c r="N152" i="5" s="1"/>
  <c r="I152" i="5"/>
  <c r="J152" i="5" s="1"/>
  <c r="Q151" i="5"/>
  <c r="R151" i="5" s="1"/>
  <c r="N151" i="5"/>
  <c r="M151" i="5"/>
  <c r="I151" i="5"/>
  <c r="J151" i="5" s="1"/>
  <c r="Q150" i="5"/>
  <c r="R150" i="5" s="1"/>
  <c r="M150" i="5"/>
  <c r="N150" i="5" s="1"/>
  <c r="J150" i="5"/>
  <c r="I150" i="5"/>
  <c r="Q149" i="5"/>
  <c r="R149" i="5" s="1"/>
  <c r="M149" i="5"/>
  <c r="N149" i="5" s="1"/>
  <c r="I149" i="5"/>
  <c r="J149" i="5" s="1"/>
  <c r="R148" i="5"/>
  <c r="Q148" i="5"/>
  <c r="M148" i="5"/>
  <c r="N148" i="5" s="1"/>
  <c r="I148" i="5"/>
  <c r="J148" i="5" s="1"/>
  <c r="Q147" i="5"/>
  <c r="R147" i="5" s="1"/>
  <c r="N147" i="5"/>
  <c r="M147" i="5"/>
  <c r="I147" i="5"/>
  <c r="J147" i="5" s="1"/>
  <c r="Q146" i="5"/>
  <c r="R146" i="5" s="1"/>
  <c r="M146" i="5"/>
  <c r="N146" i="5" s="1"/>
  <c r="J146" i="5"/>
  <c r="I146" i="5"/>
  <c r="Q145" i="5"/>
  <c r="R145" i="5" s="1"/>
  <c r="M145" i="5"/>
  <c r="N145" i="5" s="1"/>
  <c r="I145" i="5"/>
  <c r="J145" i="5" s="1"/>
  <c r="R144" i="5"/>
  <c r="Q144" i="5"/>
  <c r="M144" i="5"/>
  <c r="N144" i="5" s="1"/>
  <c r="I144" i="5"/>
  <c r="J144" i="5" s="1"/>
  <c r="Q143" i="5"/>
  <c r="R143" i="5" s="1"/>
  <c r="N143" i="5"/>
  <c r="M143" i="5"/>
  <c r="I143" i="5"/>
  <c r="J143" i="5" s="1"/>
  <c r="Q142" i="5"/>
  <c r="R142" i="5" s="1"/>
  <c r="M142" i="5"/>
  <c r="N142" i="5" s="1"/>
  <c r="J142" i="5"/>
  <c r="I142" i="5"/>
  <c r="Q141" i="5"/>
  <c r="R141" i="5" s="1"/>
  <c r="M141" i="5"/>
  <c r="N141" i="5" s="1"/>
  <c r="I141" i="5"/>
  <c r="J141" i="5" s="1"/>
  <c r="R140" i="5"/>
  <c r="Q140" i="5"/>
  <c r="M140" i="5"/>
  <c r="N140" i="5" s="1"/>
  <c r="I140" i="5"/>
  <c r="J140" i="5" s="1"/>
  <c r="Q139" i="5"/>
  <c r="R139" i="5" s="1"/>
  <c r="N139" i="5"/>
  <c r="M139" i="5"/>
  <c r="I139" i="5"/>
  <c r="J139" i="5" s="1"/>
  <c r="Q138" i="5"/>
  <c r="R138" i="5" s="1"/>
  <c r="M138" i="5"/>
  <c r="N138" i="5" s="1"/>
  <c r="J138" i="5"/>
  <c r="I138" i="5"/>
  <c r="Q137" i="5"/>
  <c r="R137" i="5" s="1"/>
  <c r="M137" i="5"/>
  <c r="N137" i="5" s="1"/>
  <c r="I137" i="5"/>
  <c r="J137" i="5" s="1"/>
  <c r="R136" i="5"/>
  <c r="Q136" i="5"/>
  <c r="M136" i="5"/>
  <c r="N136" i="5" s="1"/>
  <c r="I136" i="5"/>
  <c r="J136" i="5" s="1"/>
  <c r="Q135" i="5"/>
  <c r="R135" i="5" s="1"/>
  <c r="N135" i="5"/>
  <c r="M135" i="5"/>
  <c r="I135" i="5"/>
  <c r="J135" i="5" s="1"/>
  <c r="Q134" i="5"/>
  <c r="R134" i="5" s="1"/>
  <c r="M134" i="5"/>
  <c r="N134" i="5" s="1"/>
  <c r="J134" i="5"/>
  <c r="I134" i="5"/>
  <c r="Q133" i="5"/>
  <c r="R133" i="5" s="1"/>
  <c r="M133" i="5"/>
  <c r="N133" i="5" s="1"/>
  <c r="I133" i="5"/>
  <c r="J133" i="5" s="1"/>
  <c r="R132" i="5"/>
  <c r="Q132" i="5"/>
  <c r="M132" i="5"/>
  <c r="N132" i="5" s="1"/>
  <c r="I132" i="5"/>
  <c r="J132" i="5" s="1"/>
  <c r="Q131" i="5"/>
  <c r="R131" i="5" s="1"/>
  <c r="N131" i="5"/>
  <c r="M131" i="5"/>
  <c r="I131" i="5"/>
  <c r="J131" i="5" s="1"/>
  <c r="Q130" i="5"/>
  <c r="R130" i="5" s="1"/>
  <c r="M130" i="5"/>
  <c r="N130" i="5" s="1"/>
  <c r="J130" i="5"/>
  <c r="I130" i="5"/>
  <c r="Q129" i="5"/>
  <c r="R129" i="5" s="1"/>
  <c r="M129" i="5"/>
  <c r="N129" i="5" s="1"/>
  <c r="I129" i="5"/>
  <c r="J129" i="5" s="1"/>
  <c r="R128" i="5"/>
  <c r="Q128" i="5"/>
  <c r="M128" i="5"/>
  <c r="N128" i="5" s="1"/>
  <c r="I128" i="5"/>
  <c r="J128" i="5" s="1"/>
  <c r="Q127" i="5"/>
  <c r="R127" i="5" s="1"/>
  <c r="N127" i="5"/>
  <c r="M127" i="5"/>
  <c r="I127" i="5"/>
  <c r="J127" i="5" s="1"/>
  <c r="Q126" i="5"/>
  <c r="R126" i="5" s="1"/>
  <c r="M126" i="5"/>
  <c r="N126" i="5" s="1"/>
  <c r="J126" i="5"/>
  <c r="I126" i="5"/>
  <c r="Q125" i="5"/>
  <c r="R125" i="5" s="1"/>
  <c r="M125" i="5"/>
  <c r="N125" i="5" s="1"/>
  <c r="I125" i="5"/>
  <c r="J125" i="5" s="1"/>
  <c r="R124" i="5"/>
  <c r="Q124" i="5"/>
  <c r="M124" i="5"/>
  <c r="N124" i="5" s="1"/>
  <c r="I124" i="5"/>
  <c r="J124" i="5" s="1"/>
  <c r="Q123" i="5"/>
  <c r="R123" i="5" s="1"/>
  <c r="N123" i="5"/>
  <c r="M123" i="5"/>
  <c r="I123" i="5"/>
  <c r="J123" i="5" s="1"/>
  <c r="Q122" i="5"/>
  <c r="R122" i="5" s="1"/>
  <c r="M122" i="5"/>
  <c r="N122" i="5" s="1"/>
  <c r="J122" i="5"/>
  <c r="I122" i="5"/>
  <c r="Q121" i="5"/>
  <c r="R121" i="5" s="1"/>
  <c r="M121" i="5"/>
  <c r="N121" i="5" s="1"/>
  <c r="I121" i="5"/>
  <c r="J121" i="5" s="1"/>
  <c r="R120" i="5"/>
  <c r="Q120" i="5"/>
  <c r="M120" i="5"/>
  <c r="N120" i="5" s="1"/>
  <c r="I120" i="5"/>
  <c r="J120" i="5" s="1"/>
  <c r="Q119" i="5"/>
  <c r="R119" i="5" s="1"/>
  <c r="N119" i="5"/>
  <c r="M119" i="5"/>
  <c r="I119" i="5"/>
  <c r="J119" i="5" s="1"/>
  <c r="Q118" i="5"/>
  <c r="R118" i="5" s="1"/>
  <c r="M118" i="5"/>
  <c r="N118" i="5" s="1"/>
  <c r="J118" i="5"/>
  <c r="I118" i="5"/>
  <c r="Q117" i="5"/>
  <c r="R117" i="5" s="1"/>
  <c r="M117" i="5"/>
  <c r="N117" i="5" s="1"/>
  <c r="I117" i="5"/>
  <c r="J117" i="5" s="1"/>
  <c r="R116" i="5"/>
  <c r="Q116" i="5"/>
  <c r="M116" i="5"/>
  <c r="N116" i="5" s="1"/>
  <c r="I116" i="5"/>
  <c r="J116" i="5" s="1"/>
  <c r="Q115" i="5"/>
  <c r="R115" i="5" s="1"/>
  <c r="N115" i="5"/>
  <c r="M115" i="5"/>
  <c r="I115" i="5"/>
  <c r="J115" i="5" s="1"/>
  <c r="Q114" i="5"/>
  <c r="R114" i="5" s="1"/>
  <c r="M114" i="5"/>
  <c r="N114" i="5" s="1"/>
  <c r="J114" i="5"/>
  <c r="I114" i="5"/>
  <c r="Q113" i="5"/>
  <c r="R113" i="5" s="1"/>
  <c r="M113" i="5"/>
  <c r="N113" i="5" s="1"/>
  <c r="I113" i="5"/>
  <c r="J113" i="5" s="1"/>
  <c r="R112" i="5"/>
  <c r="Q112" i="5"/>
  <c r="M112" i="5"/>
  <c r="N112" i="5" s="1"/>
  <c r="I112" i="5"/>
  <c r="J112" i="5" s="1"/>
  <c r="Q111" i="5"/>
  <c r="R111" i="5" s="1"/>
  <c r="N111" i="5"/>
  <c r="M111" i="5"/>
  <c r="I111" i="5"/>
  <c r="J111" i="5" s="1"/>
  <c r="Q110" i="5"/>
  <c r="R110" i="5" s="1"/>
  <c r="M110" i="5"/>
  <c r="N110" i="5" s="1"/>
  <c r="J110" i="5"/>
  <c r="I110" i="5"/>
  <c r="Q109" i="5"/>
  <c r="R109" i="5" s="1"/>
  <c r="M109" i="5"/>
  <c r="N109" i="5" s="1"/>
  <c r="I109" i="5"/>
  <c r="J109" i="5" s="1"/>
  <c r="R108" i="5"/>
  <c r="Q108" i="5"/>
  <c r="M108" i="5"/>
  <c r="N108" i="5" s="1"/>
  <c r="I108" i="5"/>
  <c r="J108" i="5" s="1"/>
  <c r="Q107" i="5"/>
  <c r="R107" i="5" s="1"/>
  <c r="N107" i="5"/>
  <c r="M107" i="5"/>
  <c r="I107" i="5"/>
  <c r="J107" i="5" s="1"/>
  <c r="Q106" i="5"/>
  <c r="R106" i="5" s="1"/>
  <c r="M106" i="5"/>
  <c r="N106" i="5" s="1"/>
  <c r="J106" i="5"/>
  <c r="I106" i="5"/>
  <c r="Q105" i="5"/>
  <c r="R105" i="5" s="1"/>
  <c r="M105" i="5"/>
  <c r="N105" i="5" s="1"/>
  <c r="I105" i="5"/>
  <c r="J105" i="5" s="1"/>
  <c r="R104" i="5"/>
  <c r="Q104" i="5"/>
  <c r="M104" i="5"/>
  <c r="N104" i="5" s="1"/>
  <c r="I104" i="5"/>
  <c r="J104" i="5" s="1"/>
  <c r="Q103" i="5"/>
  <c r="R103" i="5" s="1"/>
  <c r="M103" i="5"/>
  <c r="N103" i="5" s="1"/>
  <c r="I103" i="5"/>
  <c r="J103" i="5" s="1"/>
  <c r="Q102" i="5"/>
  <c r="R102" i="5" s="1"/>
  <c r="N102" i="5"/>
  <c r="M102" i="5"/>
  <c r="I102" i="5"/>
  <c r="J102" i="5" s="1"/>
  <c r="Q101" i="5"/>
  <c r="R101" i="5" s="1"/>
  <c r="M101" i="5"/>
  <c r="N101" i="5" s="1"/>
  <c r="J101" i="5"/>
  <c r="I101" i="5"/>
  <c r="Q100" i="5"/>
  <c r="R100" i="5" s="1"/>
  <c r="M100" i="5"/>
  <c r="N100" i="5" s="1"/>
  <c r="I100" i="5"/>
  <c r="J100" i="5" s="1"/>
  <c r="R99" i="5"/>
  <c r="Q99" i="5"/>
  <c r="M99" i="5"/>
  <c r="N99" i="5" s="1"/>
  <c r="I99" i="5"/>
  <c r="J99" i="5" s="1"/>
  <c r="Q98" i="5"/>
  <c r="R98" i="5" s="1"/>
  <c r="N98" i="5"/>
  <c r="M98" i="5"/>
  <c r="I98" i="5"/>
  <c r="J98" i="5" s="1"/>
  <c r="Q97" i="5"/>
  <c r="R97" i="5" s="1"/>
  <c r="M97" i="5"/>
  <c r="N97" i="5" s="1"/>
  <c r="J97" i="5"/>
  <c r="I97" i="5"/>
  <c r="Q96" i="5"/>
  <c r="R96" i="5" s="1"/>
  <c r="M96" i="5"/>
  <c r="N96" i="5" s="1"/>
  <c r="I96" i="5"/>
  <c r="J96" i="5" s="1"/>
  <c r="R95" i="5"/>
  <c r="Q95" i="5"/>
  <c r="M95" i="5"/>
  <c r="N95" i="5" s="1"/>
  <c r="I95" i="5"/>
  <c r="J95" i="5" s="1"/>
  <c r="Q94" i="5"/>
  <c r="R94" i="5" s="1"/>
  <c r="N94" i="5"/>
  <c r="M94" i="5"/>
  <c r="I94" i="5"/>
  <c r="J94" i="5" s="1"/>
  <c r="Q93" i="5"/>
  <c r="R93" i="5" s="1"/>
  <c r="M93" i="5"/>
  <c r="N93" i="5" s="1"/>
  <c r="J93" i="5"/>
  <c r="I93" i="5"/>
  <c r="Q92" i="5"/>
  <c r="R92" i="5" s="1"/>
  <c r="M92" i="5"/>
  <c r="N92" i="5" s="1"/>
  <c r="I92" i="5"/>
  <c r="J92" i="5" s="1"/>
  <c r="R91" i="5"/>
  <c r="Q91" i="5"/>
  <c r="M91" i="5"/>
  <c r="N91" i="5" s="1"/>
  <c r="I91" i="5"/>
  <c r="J91" i="5" s="1"/>
  <c r="Q90" i="5"/>
  <c r="R90" i="5" s="1"/>
  <c r="N90" i="5"/>
  <c r="M90" i="5"/>
  <c r="I90" i="5"/>
  <c r="J90" i="5" s="1"/>
  <c r="Q89" i="5"/>
  <c r="R89" i="5" s="1"/>
  <c r="M89" i="5"/>
  <c r="N89" i="5" s="1"/>
  <c r="J89" i="5"/>
  <c r="I89" i="5"/>
  <c r="Q88" i="5"/>
  <c r="R88" i="5" s="1"/>
  <c r="M88" i="5"/>
  <c r="N88" i="5" s="1"/>
  <c r="I88" i="5"/>
  <c r="J88" i="5" s="1"/>
  <c r="R87" i="5"/>
  <c r="Q87" i="5"/>
  <c r="M87" i="5"/>
  <c r="N87" i="5" s="1"/>
  <c r="I87" i="5"/>
  <c r="J87" i="5" s="1"/>
  <c r="Q86" i="5"/>
  <c r="R86" i="5" s="1"/>
  <c r="N86" i="5"/>
  <c r="M86" i="5"/>
  <c r="I86" i="5"/>
  <c r="J86" i="5" s="1"/>
  <c r="Q85" i="5"/>
  <c r="R85" i="5" s="1"/>
  <c r="M85" i="5"/>
  <c r="N85" i="5" s="1"/>
  <c r="J85" i="5"/>
  <c r="I85" i="5"/>
  <c r="Q84" i="5"/>
  <c r="R84" i="5" s="1"/>
  <c r="M84" i="5"/>
  <c r="N84" i="5" s="1"/>
  <c r="I84" i="5"/>
  <c r="J84" i="5" s="1"/>
  <c r="R83" i="5"/>
  <c r="Q83" i="5"/>
  <c r="M83" i="5"/>
  <c r="N83" i="5" s="1"/>
  <c r="I83" i="5"/>
  <c r="J83" i="5" s="1"/>
  <c r="Q82" i="5"/>
  <c r="R82" i="5" s="1"/>
  <c r="N82" i="5"/>
  <c r="M82" i="5"/>
  <c r="I82" i="5"/>
  <c r="J82" i="5" s="1"/>
  <c r="Q81" i="5"/>
  <c r="R81" i="5" s="1"/>
  <c r="M81" i="5"/>
  <c r="N81" i="5" s="1"/>
  <c r="J81" i="5"/>
  <c r="I81" i="5"/>
  <c r="Q80" i="5"/>
  <c r="R80" i="5" s="1"/>
  <c r="M80" i="5"/>
  <c r="N80" i="5" s="1"/>
  <c r="I80" i="5"/>
  <c r="J80" i="5" s="1"/>
  <c r="R79" i="5"/>
  <c r="Q79" i="5"/>
  <c r="M79" i="5"/>
  <c r="N79" i="5" s="1"/>
  <c r="I79" i="5"/>
  <c r="J79" i="5" s="1"/>
  <c r="Q78" i="5"/>
  <c r="R78" i="5" s="1"/>
  <c r="N78" i="5"/>
  <c r="M78" i="5"/>
  <c r="I78" i="5"/>
  <c r="J78" i="5" s="1"/>
  <c r="Q77" i="5"/>
  <c r="R77" i="5" s="1"/>
  <c r="M77" i="5"/>
  <c r="N77" i="5" s="1"/>
  <c r="J77" i="5"/>
  <c r="I77" i="5"/>
  <c r="Q76" i="5"/>
  <c r="R76" i="5" s="1"/>
  <c r="M76" i="5"/>
  <c r="N76" i="5" s="1"/>
  <c r="I76" i="5"/>
  <c r="J76" i="5" s="1"/>
  <c r="R75" i="5"/>
  <c r="Q75" i="5"/>
  <c r="M75" i="5"/>
  <c r="N75" i="5" s="1"/>
  <c r="I75" i="5"/>
  <c r="J75" i="5" s="1"/>
  <c r="Q74" i="5"/>
  <c r="R74" i="5" s="1"/>
  <c r="M74" i="5"/>
  <c r="N74" i="5" s="1"/>
  <c r="I74" i="5"/>
  <c r="J74" i="5" s="1"/>
  <c r="Q73" i="5"/>
  <c r="R73" i="5" s="1"/>
  <c r="M73" i="5"/>
  <c r="N73" i="5" s="1"/>
  <c r="J73" i="5"/>
  <c r="I73" i="5"/>
  <c r="Q72" i="5"/>
  <c r="R72" i="5" s="1"/>
  <c r="M72" i="5"/>
  <c r="N72" i="5" s="1"/>
  <c r="I72" i="5"/>
  <c r="J72" i="5" s="1"/>
  <c r="R71" i="5"/>
  <c r="Q71" i="5"/>
  <c r="M71" i="5"/>
  <c r="N71" i="5" s="1"/>
  <c r="I71" i="5"/>
  <c r="J71" i="5" s="1"/>
  <c r="Q70" i="5"/>
  <c r="R70" i="5" s="1"/>
  <c r="N70" i="5"/>
  <c r="M70" i="5"/>
  <c r="I70" i="5"/>
  <c r="J70" i="5" s="1"/>
  <c r="Q69" i="5"/>
  <c r="R69" i="5" s="1"/>
  <c r="M69" i="5"/>
  <c r="N69" i="5" s="1"/>
  <c r="I69" i="5"/>
  <c r="J69" i="5" s="1"/>
  <c r="Q68" i="5"/>
  <c r="R68" i="5" s="1"/>
  <c r="M68" i="5"/>
  <c r="N68" i="5" s="1"/>
  <c r="I68" i="5"/>
  <c r="J68" i="5" s="1"/>
  <c r="Q67" i="5"/>
  <c r="R67" i="5" s="1"/>
  <c r="M67" i="5"/>
  <c r="N67" i="5" s="1"/>
  <c r="I67" i="5"/>
  <c r="J67" i="5" s="1"/>
  <c r="Q66" i="5"/>
  <c r="R66" i="5" s="1"/>
  <c r="M66" i="5"/>
  <c r="N66" i="5" s="1"/>
  <c r="J66" i="5"/>
  <c r="I66" i="5"/>
  <c r="Q65" i="5"/>
  <c r="R65" i="5" s="1"/>
  <c r="M65" i="5"/>
  <c r="N65" i="5" s="1"/>
  <c r="I65" i="5"/>
  <c r="J65" i="5" s="1"/>
  <c r="R64" i="5"/>
  <c r="Q64" i="5"/>
  <c r="M64" i="5"/>
  <c r="N64" i="5" s="1"/>
  <c r="I64" i="5"/>
  <c r="J64" i="5" s="1"/>
  <c r="Q63" i="5"/>
  <c r="R63" i="5" s="1"/>
  <c r="N63" i="5"/>
  <c r="M63" i="5"/>
  <c r="I63" i="5"/>
  <c r="J63" i="5" s="1"/>
  <c r="Q62" i="5"/>
  <c r="R62" i="5" s="1"/>
  <c r="M62" i="5"/>
  <c r="N62" i="5" s="1"/>
  <c r="J62" i="5"/>
  <c r="I62" i="5"/>
  <c r="Q61" i="5"/>
  <c r="R61" i="5" s="1"/>
  <c r="M61" i="5"/>
  <c r="N61" i="5" s="1"/>
  <c r="I61" i="5"/>
  <c r="J61" i="5" s="1"/>
  <c r="R60" i="5"/>
  <c r="Q60" i="5"/>
  <c r="M60" i="5"/>
  <c r="N60" i="5" s="1"/>
  <c r="I60" i="5"/>
  <c r="J60" i="5" s="1"/>
  <c r="Q59" i="5"/>
  <c r="R59" i="5" s="1"/>
  <c r="N59" i="5"/>
  <c r="M59" i="5"/>
  <c r="I59" i="5"/>
  <c r="J59" i="5" s="1"/>
  <c r="Q58" i="5"/>
  <c r="R58" i="5" s="1"/>
  <c r="M58" i="5"/>
  <c r="N58" i="5" s="1"/>
  <c r="J58" i="5"/>
  <c r="I58" i="5"/>
  <c r="Q57" i="5"/>
  <c r="R57" i="5" s="1"/>
  <c r="M57" i="5"/>
  <c r="N57" i="5" s="1"/>
  <c r="I57" i="5"/>
  <c r="J57" i="5" s="1"/>
  <c r="R56" i="5"/>
  <c r="Q56" i="5"/>
  <c r="M56" i="5"/>
  <c r="N56" i="5" s="1"/>
  <c r="I56" i="5"/>
  <c r="J56" i="5" s="1"/>
  <c r="Q55" i="5"/>
  <c r="R55" i="5" s="1"/>
  <c r="N55" i="5"/>
  <c r="M55" i="5"/>
  <c r="I55" i="5"/>
  <c r="J55" i="5" s="1"/>
  <c r="Q54" i="5"/>
  <c r="R54" i="5" s="1"/>
  <c r="M54" i="5"/>
  <c r="N54" i="5" s="1"/>
  <c r="J54" i="5"/>
  <c r="I54" i="5"/>
  <c r="Q53" i="5"/>
  <c r="R53" i="5" s="1"/>
  <c r="M53" i="5"/>
  <c r="N53" i="5" s="1"/>
  <c r="I53" i="5"/>
  <c r="J53" i="5" s="1"/>
  <c r="R52" i="5"/>
  <c r="Q52" i="5"/>
  <c r="M52" i="5"/>
  <c r="N52" i="5" s="1"/>
  <c r="I52" i="5"/>
  <c r="J52" i="5" s="1"/>
  <c r="Q51" i="5"/>
  <c r="R51" i="5" s="1"/>
  <c r="N51" i="5"/>
  <c r="M51" i="5"/>
  <c r="I51" i="5"/>
  <c r="J51" i="5" s="1"/>
  <c r="Q50" i="5"/>
  <c r="R50" i="5" s="1"/>
  <c r="M50" i="5"/>
  <c r="N50" i="5" s="1"/>
  <c r="J50" i="5"/>
  <c r="I50" i="5"/>
  <c r="Q49" i="5"/>
  <c r="R49" i="5" s="1"/>
  <c r="M49" i="5"/>
  <c r="N49" i="5" s="1"/>
  <c r="I49" i="5"/>
  <c r="J49" i="5" s="1"/>
  <c r="R48" i="5"/>
  <c r="Q48" i="5"/>
  <c r="M48" i="5"/>
  <c r="N48" i="5" s="1"/>
  <c r="I48" i="5"/>
  <c r="J48" i="5" s="1"/>
  <c r="Q47" i="5"/>
  <c r="R47" i="5" s="1"/>
  <c r="N47" i="5"/>
  <c r="M47" i="5"/>
  <c r="I47" i="5"/>
  <c r="J47" i="5" s="1"/>
  <c r="Q46" i="5"/>
  <c r="R46" i="5" s="1"/>
  <c r="M46" i="5"/>
  <c r="N46" i="5" s="1"/>
  <c r="J46" i="5"/>
  <c r="I46" i="5"/>
  <c r="Q45" i="5"/>
  <c r="R45" i="5" s="1"/>
  <c r="M45" i="5"/>
  <c r="N45" i="5" s="1"/>
  <c r="I45" i="5"/>
  <c r="J45" i="5" s="1"/>
  <c r="R44" i="5"/>
  <c r="Q44" i="5"/>
  <c r="M44" i="5"/>
  <c r="N44" i="5" s="1"/>
  <c r="I44" i="5"/>
  <c r="J44" i="5" s="1"/>
  <c r="Q43" i="5"/>
  <c r="R43" i="5" s="1"/>
  <c r="N43" i="5"/>
  <c r="M43" i="5"/>
  <c r="I43" i="5"/>
  <c r="J43" i="5" s="1"/>
  <c r="Q42" i="5"/>
  <c r="R42" i="5" s="1"/>
  <c r="M42" i="5"/>
  <c r="N42" i="5" s="1"/>
  <c r="J42" i="5"/>
  <c r="I42" i="5"/>
  <c r="Q41" i="5"/>
  <c r="R41" i="5" s="1"/>
  <c r="M41" i="5"/>
  <c r="N41" i="5" s="1"/>
  <c r="I41" i="5"/>
  <c r="J41" i="5" s="1"/>
  <c r="R40" i="5"/>
  <c r="Q40" i="5"/>
  <c r="M40" i="5"/>
  <c r="N40" i="5" s="1"/>
  <c r="I40" i="5"/>
  <c r="J40" i="5" s="1"/>
  <c r="Q39" i="5"/>
  <c r="R39" i="5" s="1"/>
  <c r="N39" i="5"/>
  <c r="M39" i="5"/>
  <c r="I39" i="5"/>
  <c r="J39" i="5" s="1"/>
  <c r="Q38" i="5"/>
  <c r="R38" i="5" s="1"/>
  <c r="M38" i="5"/>
  <c r="N38" i="5" s="1"/>
  <c r="J38" i="5"/>
  <c r="I38" i="5"/>
  <c r="Q37" i="5"/>
  <c r="R37" i="5" s="1"/>
  <c r="M37" i="5"/>
  <c r="N37" i="5" s="1"/>
  <c r="I37" i="5"/>
  <c r="J37" i="5" s="1"/>
  <c r="R36" i="5"/>
  <c r="Q36" i="5"/>
  <c r="M36" i="5"/>
  <c r="N36" i="5" s="1"/>
  <c r="I36" i="5"/>
  <c r="J36" i="5" s="1"/>
  <c r="Q35" i="5"/>
  <c r="R35" i="5" s="1"/>
  <c r="N35" i="5"/>
  <c r="M35" i="5"/>
  <c r="I35" i="5"/>
  <c r="J35" i="5" s="1"/>
  <c r="Q34" i="5"/>
  <c r="R34" i="5" s="1"/>
  <c r="M34" i="5"/>
  <c r="N34" i="5" s="1"/>
  <c r="J34" i="5"/>
  <c r="I34" i="5"/>
  <c r="Q33" i="5"/>
  <c r="R33" i="5" s="1"/>
  <c r="M33" i="5"/>
  <c r="N33" i="5" s="1"/>
  <c r="I33" i="5"/>
  <c r="J33" i="5" s="1"/>
  <c r="R32" i="5"/>
  <c r="Q32" i="5"/>
  <c r="M32" i="5"/>
  <c r="N32" i="5" s="1"/>
  <c r="I32" i="5"/>
  <c r="J32" i="5" s="1"/>
  <c r="Q31" i="5"/>
  <c r="R31" i="5" s="1"/>
  <c r="N31" i="5"/>
  <c r="M31" i="5"/>
  <c r="I31" i="5"/>
  <c r="J31" i="5" s="1"/>
  <c r="Q30" i="5"/>
  <c r="R30" i="5" s="1"/>
  <c r="M30" i="5"/>
  <c r="N30" i="5" s="1"/>
  <c r="J30" i="5"/>
  <c r="I30" i="5"/>
  <c r="Q29" i="5"/>
  <c r="R29" i="5" s="1"/>
  <c r="M29" i="5"/>
  <c r="N29" i="5" s="1"/>
  <c r="I29" i="5"/>
  <c r="J29" i="5" s="1"/>
  <c r="R28" i="5"/>
  <c r="Q28" i="5"/>
  <c r="M28" i="5"/>
  <c r="N28" i="5" s="1"/>
  <c r="I28" i="5"/>
  <c r="J28" i="5" s="1"/>
  <c r="Q27" i="5"/>
  <c r="R27" i="5" s="1"/>
  <c r="N27" i="5"/>
  <c r="M27" i="5"/>
  <c r="I27" i="5"/>
  <c r="J27" i="5" s="1"/>
  <c r="Q26" i="5"/>
  <c r="R26" i="5" s="1"/>
  <c r="M26" i="5"/>
  <c r="N26" i="5" s="1"/>
  <c r="J26" i="5"/>
  <c r="I26" i="5"/>
  <c r="Q25" i="5"/>
  <c r="R25" i="5" s="1"/>
  <c r="M25" i="5"/>
  <c r="N25" i="5" s="1"/>
  <c r="I25" i="5"/>
  <c r="J25" i="5" s="1"/>
  <c r="R24" i="5"/>
  <c r="Q24" i="5"/>
  <c r="M24" i="5"/>
  <c r="N24" i="5" s="1"/>
  <c r="I24" i="5"/>
  <c r="J24" i="5" s="1"/>
  <c r="Q23" i="5"/>
  <c r="R23" i="5" s="1"/>
  <c r="N23" i="5"/>
  <c r="M23" i="5"/>
  <c r="I23" i="5"/>
  <c r="J23" i="5" s="1"/>
  <c r="Q22" i="5"/>
  <c r="R22" i="5" s="1"/>
  <c r="M22" i="5"/>
  <c r="N22" i="5" s="1"/>
  <c r="J22" i="5"/>
  <c r="I22" i="5"/>
  <c r="Q21" i="5"/>
  <c r="R21" i="5" s="1"/>
  <c r="M21" i="5"/>
  <c r="N21" i="5" s="1"/>
  <c r="I21" i="5"/>
  <c r="J21" i="5" s="1"/>
  <c r="R20" i="5"/>
  <c r="Q20" i="5"/>
  <c r="M20" i="5"/>
  <c r="N20" i="5" s="1"/>
  <c r="I20" i="5"/>
  <c r="J20" i="5" s="1"/>
  <c r="Q19" i="5"/>
  <c r="R19" i="5" s="1"/>
  <c r="N19" i="5"/>
  <c r="M19" i="5"/>
  <c r="I19" i="5"/>
  <c r="J19" i="5" s="1"/>
  <c r="Q18" i="5"/>
  <c r="R18" i="5" s="1"/>
  <c r="M18" i="5"/>
  <c r="N18" i="5" s="1"/>
  <c r="J18" i="5"/>
  <c r="I18" i="5"/>
  <c r="Q17" i="5"/>
  <c r="R17" i="5" s="1"/>
  <c r="M17" i="5"/>
  <c r="N17" i="5" s="1"/>
  <c r="I17" i="5"/>
  <c r="J17" i="5" s="1"/>
  <c r="R16" i="5"/>
  <c r="Q16" i="5"/>
  <c r="M16" i="5"/>
  <c r="N16" i="5" s="1"/>
  <c r="I16" i="5"/>
  <c r="J16" i="5" s="1"/>
  <c r="Q15" i="5"/>
  <c r="R15" i="5" s="1"/>
  <c r="N15" i="5"/>
  <c r="M15" i="5"/>
  <c r="I15" i="5"/>
  <c r="J15" i="5" s="1"/>
  <c r="Q14" i="5"/>
  <c r="R14" i="5" s="1"/>
  <c r="M14" i="5"/>
  <c r="N14" i="5" s="1"/>
  <c r="J14" i="5"/>
  <c r="I14" i="5"/>
  <c r="Q13" i="5"/>
  <c r="R13" i="5" s="1"/>
  <c r="M13" i="5"/>
  <c r="N13" i="5" s="1"/>
  <c r="I13" i="5"/>
  <c r="J13" i="5" s="1"/>
  <c r="R12" i="5"/>
  <c r="Q12" i="5"/>
  <c r="M12" i="5"/>
  <c r="N12" i="5" s="1"/>
  <c r="I12" i="5"/>
  <c r="J12" i="5" s="1"/>
  <c r="Q11" i="5"/>
  <c r="R11" i="5" s="1"/>
  <c r="N11" i="5"/>
  <c r="M11" i="5"/>
  <c r="I11" i="5"/>
  <c r="J11" i="5" s="1"/>
  <c r="Q10" i="5"/>
  <c r="R10" i="5" s="1"/>
  <c r="M10" i="5"/>
  <c r="N10" i="5" s="1"/>
  <c r="J10" i="5"/>
  <c r="I10" i="5"/>
  <c r="Q9" i="5"/>
  <c r="R9" i="5" s="1"/>
  <c r="M9" i="5"/>
  <c r="N9" i="5" s="1"/>
  <c r="I9" i="5"/>
  <c r="J9" i="5" s="1"/>
  <c r="R8" i="5"/>
  <c r="Q8" i="5"/>
  <c r="M8" i="5"/>
  <c r="N8" i="5" s="1"/>
  <c r="I8" i="5"/>
  <c r="J8" i="5" s="1"/>
  <c r="Q7" i="5"/>
  <c r="R7" i="5" s="1"/>
  <c r="N7" i="5"/>
  <c r="M7" i="5"/>
  <c r="I7" i="5"/>
  <c r="J7" i="5" s="1"/>
  <c r="Q6" i="5"/>
  <c r="R6" i="5" s="1"/>
  <c r="M6" i="5"/>
  <c r="N6" i="5" s="1"/>
  <c r="J6" i="5"/>
  <c r="I6" i="5"/>
  <c r="Q5" i="5"/>
  <c r="R5" i="5" s="1"/>
  <c r="M5" i="5"/>
  <c r="N5" i="5" s="1"/>
  <c r="I5" i="5"/>
  <c r="J5" i="5" s="1"/>
  <c r="R4" i="5"/>
  <c r="Q4" i="5"/>
  <c r="M4" i="5"/>
  <c r="N4" i="5" s="1"/>
  <c r="I4" i="5"/>
  <c r="J4" i="5" s="1"/>
  <c r="AS3" i="1" l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2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33" i="1"/>
  <c r="AR34" i="1"/>
  <c r="AR35" i="1"/>
  <c r="AR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2" i="1"/>
  <c r="Q6" i="3" l="1"/>
  <c r="R6" i="3" s="1"/>
  <c r="Q7" i="3"/>
  <c r="R7" i="3" s="1"/>
  <c r="Q8" i="3"/>
  <c r="R8" i="3" s="1"/>
  <c r="Q9" i="3"/>
  <c r="R9" i="3" s="1"/>
  <c r="Q10" i="3"/>
  <c r="R10" i="3" s="1"/>
  <c r="Q11" i="3"/>
  <c r="R11" i="3" s="1"/>
  <c r="Q12" i="3"/>
  <c r="R12" i="3" s="1"/>
  <c r="Q13" i="3"/>
  <c r="R13" i="3" s="1"/>
  <c r="Q14" i="3"/>
  <c r="R14" i="3" s="1"/>
  <c r="Q15" i="3"/>
  <c r="R15" i="3" s="1"/>
  <c r="Q16" i="3"/>
  <c r="R16" i="3" s="1"/>
  <c r="Q17" i="3"/>
  <c r="R17" i="3" s="1"/>
  <c r="Q18" i="3"/>
  <c r="R18" i="3" s="1"/>
  <c r="Q19" i="3"/>
  <c r="R19" i="3" s="1"/>
  <c r="Q20" i="3"/>
  <c r="R20" i="3" s="1"/>
  <c r="Q21" i="3"/>
  <c r="R21" i="3" s="1"/>
  <c r="Q22" i="3"/>
  <c r="R22" i="3" s="1"/>
  <c r="Q23" i="3"/>
  <c r="R23" i="3" s="1"/>
  <c r="Q24" i="3"/>
  <c r="R24" i="3" s="1"/>
  <c r="Q25" i="3"/>
  <c r="R25" i="3" s="1"/>
  <c r="Q26" i="3"/>
  <c r="R26" i="3" s="1"/>
  <c r="Q27" i="3"/>
  <c r="R27" i="3" s="1"/>
  <c r="Q28" i="3"/>
  <c r="R28" i="3" s="1"/>
  <c r="Q29" i="3"/>
  <c r="R29" i="3" s="1"/>
  <c r="Q30" i="3"/>
  <c r="R30" i="3" s="1"/>
  <c r="Q31" i="3"/>
  <c r="R31" i="3" s="1"/>
  <c r="Q32" i="3"/>
  <c r="R32" i="3" s="1"/>
  <c r="Q33" i="3"/>
  <c r="R33" i="3" s="1"/>
  <c r="Q34" i="3"/>
  <c r="R34" i="3" s="1"/>
  <c r="Q35" i="3"/>
  <c r="R35" i="3" s="1"/>
  <c r="Q36" i="3"/>
  <c r="R36" i="3" s="1"/>
  <c r="Q37" i="3"/>
  <c r="R37" i="3" s="1"/>
  <c r="Q38" i="3"/>
  <c r="R38" i="3" s="1"/>
  <c r="Q39" i="3"/>
  <c r="R39" i="3" s="1"/>
  <c r="Q40" i="3"/>
  <c r="R40" i="3" s="1"/>
  <c r="Q41" i="3"/>
  <c r="R41" i="3" s="1"/>
  <c r="Q42" i="3"/>
  <c r="R42" i="3" s="1"/>
  <c r="Q43" i="3"/>
  <c r="R43" i="3" s="1"/>
  <c r="Q44" i="3"/>
  <c r="R44" i="3" s="1"/>
  <c r="Q45" i="3"/>
  <c r="R45" i="3" s="1"/>
  <c r="Q46" i="3"/>
  <c r="R46" i="3" s="1"/>
  <c r="Q47" i="3"/>
  <c r="R47" i="3" s="1"/>
  <c r="Q48" i="3"/>
  <c r="R48" i="3" s="1"/>
  <c r="Q49" i="3"/>
  <c r="R49" i="3" s="1"/>
  <c r="Q50" i="3"/>
  <c r="R50" i="3" s="1"/>
  <c r="Q51" i="3"/>
  <c r="R51" i="3" s="1"/>
  <c r="Q52" i="3"/>
  <c r="R52" i="3" s="1"/>
  <c r="Q53" i="3"/>
  <c r="R53" i="3" s="1"/>
  <c r="Q54" i="3"/>
  <c r="R54" i="3" s="1"/>
  <c r="Q55" i="3"/>
  <c r="R55" i="3" s="1"/>
  <c r="Q56" i="3"/>
  <c r="R56" i="3" s="1"/>
  <c r="Q57" i="3"/>
  <c r="R57" i="3" s="1"/>
  <c r="Q58" i="3"/>
  <c r="R58" i="3" s="1"/>
  <c r="Q59" i="3"/>
  <c r="R59" i="3" s="1"/>
  <c r="Q60" i="3"/>
  <c r="R60" i="3" s="1"/>
  <c r="Q61" i="3"/>
  <c r="R61" i="3" s="1"/>
  <c r="Q62" i="3"/>
  <c r="R62" i="3" s="1"/>
  <c r="Q63" i="3"/>
  <c r="R63" i="3" s="1"/>
  <c r="Q64" i="3"/>
  <c r="R64" i="3" s="1"/>
  <c r="Q65" i="3"/>
  <c r="R65" i="3" s="1"/>
  <c r="Q66" i="3"/>
  <c r="R66" i="3" s="1"/>
  <c r="Q67" i="3"/>
  <c r="R67" i="3" s="1"/>
  <c r="Q68" i="3"/>
  <c r="R68" i="3" s="1"/>
  <c r="Q69" i="3"/>
  <c r="R69" i="3" s="1"/>
  <c r="Q70" i="3"/>
  <c r="R70" i="3" s="1"/>
  <c r="Q71" i="3"/>
  <c r="R71" i="3" s="1"/>
  <c r="Q72" i="3"/>
  <c r="R72" i="3" s="1"/>
  <c r="Q73" i="3"/>
  <c r="R73" i="3" s="1"/>
  <c r="Q74" i="3"/>
  <c r="R74" i="3" s="1"/>
  <c r="Q75" i="3"/>
  <c r="R75" i="3" s="1"/>
  <c r="Q76" i="3"/>
  <c r="R76" i="3" s="1"/>
  <c r="Q77" i="3"/>
  <c r="R77" i="3" s="1"/>
  <c r="Q78" i="3"/>
  <c r="R78" i="3" s="1"/>
  <c r="Q79" i="3"/>
  <c r="R79" i="3" s="1"/>
  <c r="Q80" i="3"/>
  <c r="R80" i="3" s="1"/>
  <c r="Q81" i="3"/>
  <c r="R81" i="3" s="1"/>
  <c r="Q82" i="3"/>
  <c r="R82" i="3" s="1"/>
  <c r="Q83" i="3"/>
  <c r="R83" i="3" s="1"/>
  <c r="Q84" i="3"/>
  <c r="R84" i="3" s="1"/>
  <c r="Q85" i="3"/>
  <c r="R85" i="3" s="1"/>
  <c r="Q86" i="3"/>
  <c r="R86" i="3" s="1"/>
  <c r="Q87" i="3"/>
  <c r="R87" i="3" s="1"/>
  <c r="Q88" i="3"/>
  <c r="R88" i="3" s="1"/>
  <c r="Q89" i="3"/>
  <c r="R89" i="3" s="1"/>
  <c r="Q90" i="3"/>
  <c r="R90" i="3" s="1"/>
  <c r="Q91" i="3"/>
  <c r="R91" i="3" s="1"/>
  <c r="Q92" i="3"/>
  <c r="R92" i="3" s="1"/>
  <c r="Q93" i="3"/>
  <c r="R93" i="3" s="1"/>
  <c r="Q94" i="3"/>
  <c r="R94" i="3" s="1"/>
  <c r="Q95" i="3"/>
  <c r="R95" i="3" s="1"/>
  <c r="Q96" i="3"/>
  <c r="R96" i="3" s="1"/>
  <c r="Q97" i="3"/>
  <c r="R97" i="3" s="1"/>
  <c r="Q98" i="3"/>
  <c r="R98" i="3" s="1"/>
  <c r="Q99" i="3"/>
  <c r="R99" i="3" s="1"/>
  <c r="Q100" i="3"/>
  <c r="R100" i="3" s="1"/>
  <c r="Q101" i="3"/>
  <c r="R101" i="3" s="1"/>
  <c r="Q102" i="3"/>
  <c r="R102" i="3" s="1"/>
  <c r="Q103" i="3"/>
  <c r="R103" i="3" s="1"/>
  <c r="Q104" i="3"/>
  <c r="R104" i="3" s="1"/>
  <c r="Q105" i="3"/>
  <c r="R105" i="3" s="1"/>
  <c r="Q106" i="3"/>
  <c r="R106" i="3" s="1"/>
  <c r="Q107" i="3"/>
  <c r="R107" i="3" s="1"/>
  <c r="Q108" i="3"/>
  <c r="R108" i="3" s="1"/>
  <c r="Q109" i="3"/>
  <c r="R109" i="3" s="1"/>
  <c r="Q110" i="3"/>
  <c r="R110" i="3" s="1"/>
  <c r="Q111" i="3"/>
  <c r="R111" i="3" s="1"/>
  <c r="Q112" i="3"/>
  <c r="R112" i="3" s="1"/>
  <c r="Q113" i="3"/>
  <c r="R113" i="3" s="1"/>
  <c r="Q114" i="3"/>
  <c r="R114" i="3" s="1"/>
  <c r="Q115" i="3"/>
  <c r="R115" i="3" s="1"/>
  <c r="Q116" i="3"/>
  <c r="R116" i="3" s="1"/>
  <c r="Q117" i="3"/>
  <c r="R117" i="3" s="1"/>
  <c r="Q118" i="3"/>
  <c r="R118" i="3" s="1"/>
  <c r="Q119" i="3"/>
  <c r="R119" i="3" s="1"/>
  <c r="Q120" i="3"/>
  <c r="R120" i="3" s="1"/>
  <c r="Q121" i="3"/>
  <c r="R121" i="3" s="1"/>
  <c r="Q122" i="3"/>
  <c r="R122" i="3" s="1"/>
  <c r="Q123" i="3"/>
  <c r="R123" i="3" s="1"/>
  <c r="Q124" i="3"/>
  <c r="R124" i="3" s="1"/>
  <c r="Q125" i="3"/>
  <c r="R125" i="3" s="1"/>
  <c r="Q126" i="3"/>
  <c r="R126" i="3" s="1"/>
  <c r="Q127" i="3"/>
  <c r="R127" i="3" s="1"/>
  <c r="Q128" i="3"/>
  <c r="R128" i="3" s="1"/>
  <c r="Q129" i="3"/>
  <c r="R129" i="3" s="1"/>
  <c r="Q130" i="3"/>
  <c r="R130" i="3" s="1"/>
  <c r="Q131" i="3"/>
  <c r="R131" i="3" s="1"/>
  <c r="Q132" i="3"/>
  <c r="R132" i="3" s="1"/>
  <c r="Q133" i="3"/>
  <c r="R133" i="3" s="1"/>
  <c r="Q134" i="3"/>
  <c r="R134" i="3" s="1"/>
  <c r="Q135" i="3"/>
  <c r="R135" i="3" s="1"/>
  <c r="Q136" i="3"/>
  <c r="R136" i="3" s="1"/>
  <c r="Q137" i="3"/>
  <c r="R137" i="3" s="1"/>
  <c r="Q138" i="3"/>
  <c r="R138" i="3" s="1"/>
  <c r="Q139" i="3"/>
  <c r="R139" i="3" s="1"/>
  <c r="Q140" i="3"/>
  <c r="R140" i="3" s="1"/>
  <c r="Q141" i="3"/>
  <c r="R141" i="3" s="1"/>
  <c r="Q142" i="3"/>
  <c r="R142" i="3" s="1"/>
  <c r="Q143" i="3"/>
  <c r="R143" i="3" s="1"/>
  <c r="Q144" i="3"/>
  <c r="R144" i="3" s="1"/>
  <c r="Q145" i="3"/>
  <c r="R145" i="3" s="1"/>
  <c r="Q146" i="3"/>
  <c r="R146" i="3" s="1"/>
  <c r="Q147" i="3"/>
  <c r="R147" i="3" s="1"/>
  <c r="Q148" i="3"/>
  <c r="R148" i="3" s="1"/>
  <c r="Q149" i="3"/>
  <c r="R149" i="3" s="1"/>
  <c r="Q150" i="3"/>
  <c r="R150" i="3" s="1"/>
  <c r="Q151" i="3"/>
  <c r="R151" i="3" s="1"/>
  <c r="Q152" i="3"/>
  <c r="R152" i="3" s="1"/>
  <c r="Q153" i="3"/>
  <c r="R153" i="3" s="1"/>
  <c r="Q154" i="3"/>
  <c r="R154" i="3" s="1"/>
  <c r="Q155" i="3"/>
  <c r="R155" i="3" s="1"/>
  <c r="Q156" i="3"/>
  <c r="R156" i="3" s="1"/>
  <c r="Q157" i="3"/>
  <c r="R157" i="3" s="1"/>
  <c r="Q158" i="3"/>
  <c r="R158" i="3" s="1"/>
  <c r="Q159" i="3"/>
  <c r="R159" i="3" s="1"/>
  <c r="Q5" i="3"/>
  <c r="R5" i="3" s="1"/>
  <c r="Q4" i="3"/>
  <c r="R4" i="3" s="1"/>
  <c r="N22" i="3"/>
  <c r="N24" i="3"/>
  <c r="N26" i="3"/>
  <c r="N28" i="3"/>
  <c r="N30" i="3"/>
  <c r="N32" i="3"/>
  <c r="N34" i="3"/>
  <c r="N36" i="3"/>
  <c r="N38" i="3"/>
  <c r="N40" i="3"/>
  <c r="N42" i="3"/>
  <c r="N44" i="3"/>
  <c r="N46" i="3"/>
  <c r="N48" i="3"/>
  <c r="N50" i="3"/>
  <c r="N52" i="3"/>
  <c r="N54" i="3"/>
  <c r="N56" i="3"/>
  <c r="N58" i="3"/>
  <c r="N60" i="3"/>
  <c r="N62" i="3"/>
  <c r="N64" i="3"/>
  <c r="N66" i="3"/>
  <c r="N68" i="3"/>
  <c r="N70" i="3"/>
  <c r="N72" i="3"/>
  <c r="N74" i="3"/>
  <c r="N76" i="3"/>
  <c r="N78" i="3"/>
  <c r="N80" i="3"/>
  <c r="N82" i="3"/>
  <c r="N84" i="3"/>
  <c r="N86" i="3"/>
  <c r="N88" i="3"/>
  <c r="N90" i="3"/>
  <c r="N92" i="3"/>
  <c r="N94" i="3"/>
  <c r="N96" i="3"/>
  <c r="N98" i="3"/>
  <c r="N100" i="3"/>
  <c r="N126" i="3"/>
  <c r="N128" i="3"/>
  <c r="N130" i="3"/>
  <c r="N132" i="3"/>
  <c r="N134" i="3"/>
  <c r="N136" i="3"/>
  <c r="N138" i="3"/>
  <c r="N140" i="3"/>
  <c r="N142" i="3"/>
  <c r="N144" i="3"/>
  <c r="N146" i="3"/>
  <c r="M7" i="3"/>
  <c r="N7" i="3" s="1"/>
  <c r="M8" i="3"/>
  <c r="N8" i="3" s="1"/>
  <c r="M9" i="3"/>
  <c r="N9" i="3" s="1"/>
  <c r="M10" i="3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M23" i="3"/>
  <c r="N23" i="3" s="1"/>
  <c r="M24" i="3"/>
  <c r="M25" i="3"/>
  <c r="N25" i="3" s="1"/>
  <c r="M26" i="3"/>
  <c r="M27" i="3"/>
  <c r="N27" i="3" s="1"/>
  <c r="M28" i="3"/>
  <c r="M29" i="3"/>
  <c r="N29" i="3" s="1"/>
  <c r="M30" i="3"/>
  <c r="M31" i="3"/>
  <c r="N31" i="3" s="1"/>
  <c r="M32" i="3"/>
  <c r="M33" i="3"/>
  <c r="N33" i="3" s="1"/>
  <c r="M34" i="3"/>
  <c r="M35" i="3"/>
  <c r="N35" i="3" s="1"/>
  <c r="M36" i="3"/>
  <c r="M37" i="3"/>
  <c r="N37" i="3" s="1"/>
  <c r="M38" i="3"/>
  <c r="M39" i="3"/>
  <c r="N39" i="3" s="1"/>
  <c r="M40" i="3"/>
  <c r="M41" i="3"/>
  <c r="N41" i="3" s="1"/>
  <c r="M42" i="3"/>
  <c r="M43" i="3"/>
  <c r="N43" i="3" s="1"/>
  <c r="M44" i="3"/>
  <c r="M45" i="3"/>
  <c r="N45" i="3" s="1"/>
  <c r="M46" i="3"/>
  <c r="M47" i="3"/>
  <c r="N47" i="3" s="1"/>
  <c r="M48" i="3"/>
  <c r="M49" i="3"/>
  <c r="N49" i="3" s="1"/>
  <c r="M50" i="3"/>
  <c r="M51" i="3"/>
  <c r="N51" i="3" s="1"/>
  <c r="M52" i="3"/>
  <c r="M53" i="3"/>
  <c r="N53" i="3" s="1"/>
  <c r="M54" i="3"/>
  <c r="M55" i="3"/>
  <c r="N55" i="3" s="1"/>
  <c r="M56" i="3"/>
  <c r="M57" i="3"/>
  <c r="N57" i="3" s="1"/>
  <c r="M58" i="3"/>
  <c r="M59" i="3"/>
  <c r="N59" i="3" s="1"/>
  <c r="M60" i="3"/>
  <c r="M61" i="3"/>
  <c r="N61" i="3" s="1"/>
  <c r="M62" i="3"/>
  <c r="M63" i="3"/>
  <c r="N63" i="3" s="1"/>
  <c r="M64" i="3"/>
  <c r="M65" i="3"/>
  <c r="N65" i="3" s="1"/>
  <c r="M66" i="3"/>
  <c r="M67" i="3"/>
  <c r="N67" i="3" s="1"/>
  <c r="M68" i="3"/>
  <c r="M69" i="3"/>
  <c r="N69" i="3" s="1"/>
  <c r="M70" i="3"/>
  <c r="M71" i="3"/>
  <c r="N71" i="3" s="1"/>
  <c r="M72" i="3"/>
  <c r="M73" i="3"/>
  <c r="N73" i="3" s="1"/>
  <c r="M74" i="3"/>
  <c r="M75" i="3"/>
  <c r="N75" i="3" s="1"/>
  <c r="M76" i="3"/>
  <c r="M77" i="3"/>
  <c r="N77" i="3" s="1"/>
  <c r="M78" i="3"/>
  <c r="M79" i="3"/>
  <c r="N79" i="3" s="1"/>
  <c r="M80" i="3"/>
  <c r="M81" i="3"/>
  <c r="N81" i="3" s="1"/>
  <c r="M82" i="3"/>
  <c r="M83" i="3"/>
  <c r="N83" i="3" s="1"/>
  <c r="M84" i="3"/>
  <c r="M85" i="3"/>
  <c r="N85" i="3" s="1"/>
  <c r="M86" i="3"/>
  <c r="M87" i="3"/>
  <c r="N87" i="3" s="1"/>
  <c r="M88" i="3"/>
  <c r="M89" i="3"/>
  <c r="N89" i="3" s="1"/>
  <c r="M90" i="3"/>
  <c r="M91" i="3"/>
  <c r="N91" i="3" s="1"/>
  <c r="M92" i="3"/>
  <c r="M93" i="3"/>
  <c r="N93" i="3" s="1"/>
  <c r="M94" i="3"/>
  <c r="M95" i="3"/>
  <c r="N95" i="3" s="1"/>
  <c r="M96" i="3"/>
  <c r="M97" i="3"/>
  <c r="N97" i="3" s="1"/>
  <c r="M98" i="3"/>
  <c r="M99" i="3"/>
  <c r="N99" i="3" s="1"/>
  <c r="M100" i="3"/>
  <c r="M101" i="3"/>
  <c r="N101" i="3" s="1"/>
  <c r="M102" i="3"/>
  <c r="N102" i="3" s="1"/>
  <c r="M103" i="3"/>
  <c r="N103" i="3" s="1"/>
  <c r="M104" i="3"/>
  <c r="N104" i="3" s="1"/>
  <c r="M105" i="3"/>
  <c r="N105" i="3" s="1"/>
  <c r="M106" i="3"/>
  <c r="N106" i="3" s="1"/>
  <c r="M107" i="3"/>
  <c r="N107" i="3" s="1"/>
  <c r="M108" i="3"/>
  <c r="N108" i="3" s="1"/>
  <c r="M109" i="3"/>
  <c r="N109" i="3" s="1"/>
  <c r="M110" i="3"/>
  <c r="N110" i="3" s="1"/>
  <c r="M111" i="3"/>
  <c r="N111" i="3" s="1"/>
  <c r="M112" i="3"/>
  <c r="N112" i="3" s="1"/>
  <c r="M113" i="3"/>
  <c r="N113" i="3" s="1"/>
  <c r="M114" i="3"/>
  <c r="N114" i="3" s="1"/>
  <c r="M115" i="3"/>
  <c r="N115" i="3" s="1"/>
  <c r="M116" i="3"/>
  <c r="N116" i="3" s="1"/>
  <c r="M117" i="3"/>
  <c r="N117" i="3" s="1"/>
  <c r="M118" i="3"/>
  <c r="N118" i="3" s="1"/>
  <c r="M119" i="3"/>
  <c r="N119" i="3" s="1"/>
  <c r="M120" i="3"/>
  <c r="N120" i="3" s="1"/>
  <c r="M121" i="3"/>
  <c r="N121" i="3" s="1"/>
  <c r="M122" i="3"/>
  <c r="N122" i="3" s="1"/>
  <c r="M123" i="3"/>
  <c r="N123" i="3" s="1"/>
  <c r="M124" i="3"/>
  <c r="N124" i="3" s="1"/>
  <c r="M125" i="3"/>
  <c r="N125" i="3" s="1"/>
  <c r="M126" i="3"/>
  <c r="M127" i="3"/>
  <c r="N127" i="3" s="1"/>
  <c r="M128" i="3"/>
  <c r="M129" i="3"/>
  <c r="N129" i="3" s="1"/>
  <c r="M130" i="3"/>
  <c r="M131" i="3"/>
  <c r="N131" i="3" s="1"/>
  <c r="M132" i="3"/>
  <c r="M133" i="3"/>
  <c r="N133" i="3" s="1"/>
  <c r="M134" i="3"/>
  <c r="M135" i="3"/>
  <c r="N135" i="3" s="1"/>
  <c r="M136" i="3"/>
  <c r="M137" i="3"/>
  <c r="N137" i="3" s="1"/>
  <c r="M138" i="3"/>
  <c r="M139" i="3"/>
  <c r="N139" i="3" s="1"/>
  <c r="M140" i="3"/>
  <c r="M141" i="3"/>
  <c r="N141" i="3" s="1"/>
  <c r="M142" i="3"/>
  <c r="M143" i="3"/>
  <c r="N143" i="3" s="1"/>
  <c r="M144" i="3"/>
  <c r="M145" i="3"/>
  <c r="N145" i="3" s="1"/>
  <c r="M146" i="3"/>
  <c r="M147" i="3"/>
  <c r="N147" i="3" s="1"/>
  <c r="M148" i="3"/>
  <c r="N148" i="3" s="1"/>
  <c r="M149" i="3"/>
  <c r="N149" i="3" s="1"/>
  <c r="M150" i="3"/>
  <c r="N150" i="3" s="1"/>
  <c r="M151" i="3"/>
  <c r="N151" i="3" s="1"/>
  <c r="M152" i="3"/>
  <c r="N152" i="3" s="1"/>
  <c r="M153" i="3"/>
  <c r="N153" i="3" s="1"/>
  <c r="M154" i="3"/>
  <c r="N154" i="3" s="1"/>
  <c r="M155" i="3"/>
  <c r="N155" i="3" s="1"/>
  <c r="M156" i="3"/>
  <c r="N156" i="3" s="1"/>
  <c r="M157" i="3"/>
  <c r="N157" i="3" s="1"/>
  <c r="M158" i="3"/>
  <c r="N158" i="3" s="1"/>
  <c r="M159" i="3"/>
  <c r="N159" i="3" s="1"/>
  <c r="M6" i="3"/>
  <c r="N6" i="3" s="1"/>
  <c r="M5" i="3"/>
  <c r="N5" i="3" s="1"/>
  <c r="M4" i="3"/>
  <c r="N4" i="3" s="1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6" i="2"/>
  <c r="S5" i="2"/>
  <c r="S4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6" i="2"/>
  <c r="O5" i="2"/>
  <c r="O4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5" i="2"/>
  <c r="K4" i="2"/>
  <c r="J47" i="3"/>
  <c r="J49" i="3"/>
  <c r="J51" i="3"/>
  <c r="J53" i="3"/>
  <c r="J55" i="3"/>
  <c r="J57" i="3"/>
  <c r="J59" i="3"/>
  <c r="J61" i="3"/>
  <c r="J63" i="3"/>
  <c r="J65" i="3"/>
  <c r="J67" i="3"/>
  <c r="J69" i="3"/>
  <c r="J71" i="3"/>
  <c r="J73" i="3"/>
  <c r="J75" i="3"/>
  <c r="J77" i="3"/>
  <c r="J79" i="3"/>
  <c r="J81" i="3"/>
  <c r="J83" i="3"/>
  <c r="J85" i="3"/>
  <c r="J87" i="3"/>
  <c r="J89" i="3"/>
  <c r="J91" i="3"/>
  <c r="J93" i="3"/>
  <c r="J95" i="3"/>
  <c r="J97" i="3"/>
  <c r="J99" i="3"/>
  <c r="J101" i="3"/>
  <c r="J127" i="3"/>
  <c r="J129" i="3"/>
  <c r="J131" i="3"/>
  <c r="J133" i="3"/>
  <c r="J135" i="3"/>
  <c r="J137" i="3"/>
  <c r="J139" i="3"/>
  <c r="J141" i="3"/>
  <c r="J143" i="3"/>
  <c r="J145" i="3"/>
  <c r="I6" i="3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32" i="3"/>
  <c r="J32" i="3" s="1"/>
  <c r="I33" i="3"/>
  <c r="J33" i="3" s="1"/>
  <c r="I34" i="3"/>
  <c r="J34" i="3" s="1"/>
  <c r="I35" i="3"/>
  <c r="J35" i="3" s="1"/>
  <c r="I36" i="3"/>
  <c r="J36" i="3" s="1"/>
  <c r="I37" i="3"/>
  <c r="J37" i="3" s="1"/>
  <c r="I38" i="3"/>
  <c r="J38" i="3" s="1"/>
  <c r="I39" i="3"/>
  <c r="J39" i="3" s="1"/>
  <c r="I40" i="3"/>
  <c r="J40" i="3" s="1"/>
  <c r="I41" i="3"/>
  <c r="J41" i="3" s="1"/>
  <c r="I42" i="3"/>
  <c r="J42" i="3" s="1"/>
  <c r="I43" i="3"/>
  <c r="J43" i="3" s="1"/>
  <c r="I44" i="3"/>
  <c r="J44" i="3" s="1"/>
  <c r="I45" i="3"/>
  <c r="J45" i="3" s="1"/>
  <c r="I46" i="3"/>
  <c r="J46" i="3" s="1"/>
  <c r="I47" i="3"/>
  <c r="I48" i="3"/>
  <c r="J48" i="3" s="1"/>
  <c r="I49" i="3"/>
  <c r="I50" i="3"/>
  <c r="J50" i="3" s="1"/>
  <c r="I51" i="3"/>
  <c r="I52" i="3"/>
  <c r="J52" i="3" s="1"/>
  <c r="I53" i="3"/>
  <c r="I54" i="3"/>
  <c r="J54" i="3" s="1"/>
  <c r="I55" i="3"/>
  <c r="I56" i="3"/>
  <c r="J56" i="3" s="1"/>
  <c r="I57" i="3"/>
  <c r="I58" i="3"/>
  <c r="J58" i="3" s="1"/>
  <c r="I59" i="3"/>
  <c r="I60" i="3"/>
  <c r="J60" i="3" s="1"/>
  <c r="I61" i="3"/>
  <c r="I62" i="3"/>
  <c r="J62" i="3" s="1"/>
  <c r="I63" i="3"/>
  <c r="I64" i="3"/>
  <c r="J64" i="3" s="1"/>
  <c r="I65" i="3"/>
  <c r="I66" i="3"/>
  <c r="J66" i="3" s="1"/>
  <c r="I67" i="3"/>
  <c r="I68" i="3"/>
  <c r="J68" i="3" s="1"/>
  <c r="I69" i="3"/>
  <c r="I70" i="3"/>
  <c r="J70" i="3" s="1"/>
  <c r="I71" i="3"/>
  <c r="I72" i="3"/>
  <c r="J72" i="3" s="1"/>
  <c r="I73" i="3"/>
  <c r="I74" i="3"/>
  <c r="J74" i="3" s="1"/>
  <c r="I75" i="3"/>
  <c r="I76" i="3"/>
  <c r="J76" i="3" s="1"/>
  <c r="I77" i="3"/>
  <c r="I78" i="3"/>
  <c r="J78" i="3" s="1"/>
  <c r="I79" i="3"/>
  <c r="I80" i="3"/>
  <c r="J80" i="3" s="1"/>
  <c r="I81" i="3"/>
  <c r="I82" i="3"/>
  <c r="J82" i="3" s="1"/>
  <c r="I83" i="3"/>
  <c r="I84" i="3"/>
  <c r="J84" i="3" s="1"/>
  <c r="I85" i="3"/>
  <c r="I86" i="3"/>
  <c r="J86" i="3" s="1"/>
  <c r="I87" i="3"/>
  <c r="I88" i="3"/>
  <c r="J88" i="3" s="1"/>
  <c r="I89" i="3"/>
  <c r="I90" i="3"/>
  <c r="J90" i="3" s="1"/>
  <c r="I91" i="3"/>
  <c r="I92" i="3"/>
  <c r="J92" i="3" s="1"/>
  <c r="I93" i="3"/>
  <c r="I94" i="3"/>
  <c r="J94" i="3" s="1"/>
  <c r="I95" i="3"/>
  <c r="I96" i="3"/>
  <c r="J96" i="3" s="1"/>
  <c r="I97" i="3"/>
  <c r="I98" i="3"/>
  <c r="J98" i="3" s="1"/>
  <c r="I99" i="3"/>
  <c r="I100" i="3"/>
  <c r="J100" i="3" s="1"/>
  <c r="I101" i="3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115" i="3"/>
  <c r="J115" i="3" s="1"/>
  <c r="I116" i="3"/>
  <c r="J116" i="3" s="1"/>
  <c r="I117" i="3"/>
  <c r="J117" i="3" s="1"/>
  <c r="I118" i="3"/>
  <c r="J118" i="3" s="1"/>
  <c r="I119" i="3"/>
  <c r="J119" i="3" s="1"/>
  <c r="I120" i="3"/>
  <c r="J120" i="3" s="1"/>
  <c r="I121" i="3"/>
  <c r="J121" i="3" s="1"/>
  <c r="I122" i="3"/>
  <c r="J122" i="3" s="1"/>
  <c r="I123" i="3"/>
  <c r="J123" i="3" s="1"/>
  <c r="I124" i="3"/>
  <c r="J124" i="3" s="1"/>
  <c r="I125" i="3"/>
  <c r="J125" i="3" s="1"/>
  <c r="I126" i="3"/>
  <c r="J126" i="3" s="1"/>
  <c r="I127" i="3"/>
  <c r="I128" i="3"/>
  <c r="J128" i="3" s="1"/>
  <c r="I129" i="3"/>
  <c r="I130" i="3"/>
  <c r="J130" i="3" s="1"/>
  <c r="I131" i="3"/>
  <c r="I132" i="3"/>
  <c r="J132" i="3" s="1"/>
  <c r="I133" i="3"/>
  <c r="I134" i="3"/>
  <c r="J134" i="3" s="1"/>
  <c r="I135" i="3"/>
  <c r="I136" i="3"/>
  <c r="J136" i="3" s="1"/>
  <c r="I137" i="3"/>
  <c r="I138" i="3"/>
  <c r="J138" i="3" s="1"/>
  <c r="I139" i="3"/>
  <c r="I140" i="3"/>
  <c r="J140" i="3" s="1"/>
  <c r="I141" i="3"/>
  <c r="I142" i="3"/>
  <c r="J142" i="3" s="1"/>
  <c r="I143" i="3"/>
  <c r="I144" i="3"/>
  <c r="J144" i="3" s="1"/>
  <c r="I145" i="3"/>
  <c r="I146" i="3"/>
  <c r="J146" i="3" s="1"/>
  <c r="I147" i="3"/>
  <c r="J147" i="3" s="1"/>
  <c r="I148" i="3"/>
  <c r="J148" i="3" s="1"/>
  <c r="I149" i="3"/>
  <c r="J149" i="3" s="1"/>
  <c r="I150" i="3"/>
  <c r="J150" i="3" s="1"/>
  <c r="I151" i="3"/>
  <c r="J151" i="3" s="1"/>
  <c r="I152" i="3"/>
  <c r="J152" i="3" s="1"/>
  <c r="I153" i="3"/>
  <c r="J153" i="3" s="1"/>
  <c r="I154" i="3"/>
  <c r="J154" i="3" s="1"/>
  <c r="I155" i="3"/>
  <c r="J155" i="3" s="1"/>
  <c r="I156" i="3"/>
  <c r="J156" i="3" s="1"/>
  <c r="I157" i="3"/>
  <c r="J157" i="3" s="1"/>
  <c r="I158" i="3"/>
  <c r="J158" i="3" s="1"/>
  <c r="I159" i="3"/>
  <c r="J159" i="3" s="1"/>
  <c r="I5" i="3"/>
  <c r="J5" i="3" s="1"/>
  <c r="I4" i="3"/>
  <c r="J4" i="3" s="1"/>
  <c r="Q7" i="2" l="1"/>
  <c r="R7" i="2" s="1"/>
  <c r="Q8" i="2"/>
  <c r="R8" i="2" s="1"/>
  <c r="Q9" i="2"/>
  <c r="R9" i="2" s="1"/>
  <c r="Q10" i="2"/>
  <c r="R10" i="2" s="1"/>
  <c r="Q11" i="2"/>
  <c r="R11" i="2" s="1"/>
  <c r="Q12" i="2"/>
  <c r="R12" i="2" s="1"/>
  <c r="Q13" i="2"/>
  <c r="R13" i="2" s="1"/>
  <c r="Q14" i="2"/>
  <c r="R14" i="2" s="1"/>
  <c r="Q15" i="2"/>
  <c r="R15" i="2" s="1"/>
  <c r="Q16" i="2"/>
  <c r="R16" i="2" s="1"/>
  <c r="Q17" i="2"/>
  <c r="R17" i="2" s="1"/>
  <c r="Q18" i="2"/>
  <c r="R18" i="2" s="1"/>
  <c r="Q19" i="2"/>
  <c r="R19" i="2" s="1"/>
  <c r="Q20" i="2"/>
  <c r="R20" i="2" s="1"/>
  <c r="Q21" i="2"/>
  <c r="R21" i="2" s="1"/>
  <c r="Q22" i="2"/>
  <c r="R22" i="2" s="1"/>
  <c r="Q23" i="2"/>
  <c r="R23" i="2" s="1"/>
  <c r="Q24" i="2"/>
  <c r="R24" i="2" s="1"/>
  <c r="Q25" i="2"/>
  <c r="R25" i="2" s="1"/>
  <c r="Q26" i="2"/>
  <c r="R26" i="2" s="1"/>
  <c r="Q27" i="2"/>
  <c r="R27" i="2" s="1"/>
  <c r="Q28" i="2"/>
  <c r="R28" i="2" s="1"/>
  <c r="Q29" i="2"/>
  <c r="R29" i="2" s="1"/>
  <c r="Q30" i="2"/>
  <c r="R30" i="2" s="1"/>
  <c r="Q31" i="2"/>
  <c r="R31" i="2" s="1"/>
  <c r="Q32" i="2"/>
  <c r="R32" i="2" s="1"/>
  <c r="Q33" i="2"/>
  <c r="R33" i="2" s="1"/>
  <c r="Q34" i="2"/>
  <c r="R34" i="2" s="1"/>
  <c r="Q35" i="2"/>
  <c r="R35" i="2" s="1"/>
  <c r="Q36" i="2"/>
  <c r="R36" i="2" s="1"/>
  <c r="Q37" i="2"/>
  <c r="R37" i="2" s="1"/>
  <c r="Q38" i="2"/>
  <c r="R38" i="2" s="1"/>
  <c r="Q39" i="2"/>
  <c r="R39" i="2" s="1"/>
  <c r="Q40" i="2"/>
  <c r="R40" i="2" s="1"/>
  <c r="Q41" i="2"/>
  <c r="R41" i="2" s="1"/>
  <c r="Q42" i="2"/>
  <c r="R42" i="2" s="1"/>
  <c r="Q43" i="2"/>
  <c r="R43" i="2" s="1"/>
  <c r="Q44" i="2"/>
  <c r="R44" i="2" s="1"/>
  <c r="Q45" i="2"/>
  <c r="R45" i="2" s="1"/>
  <c r="Q46" i="2"/>
  <c r="R46" i="2" s="1"/>
  <c r="Q47" i="2"/>
  <c r="R47" i="2" s="1"/>
  <c r="Q48" i="2"/>
  <c r="R48" i="2" s="1"/>
  <c r="Q49" i="2"/>
  <c r="R49" i="2" s="1"/>
  <c r="Q50" i="2"/>
  <c r="R50" i="2" s="1"/>
  <c r="Q51" i="2"/>
  <c r="R51" i="2" s="1"/>
  <c r="Q52" i="2"/>
  <c r="R52" i="2" s="1"/>
  <c r="Q53" i="2"/>
  <c r="R53" i="2" s="1"/>
  <c r="Q54" i="2"/>
  <c r="R54" i="2" s="1"/>
  <c r="Q55" i="2"/>
  <c r="R55" i="2" s="1"/>
  <c r="Q56" i="2"/>
  <c r="R56" i="2" s="1"/>
  <c r="Q57" i="2"/>
  <c r="R57" i="2" s="1"/>
  <c r="Q58" i="2"/>
  <c r="R58" i="2" s="1"/>
  <c r="Q59" i="2"/>
  <c r="R59" i="2" s="1"/>
  <c r="Q60" i="2"/>
  <c r="R60" i="2" s="1"/>
  <c r="Q61" i="2"/>
  <c r="R61" i="2" s="1"/>
  <c r="Q62" i="2"/>
  <c r="R62" i="2" s="1"/>
  <c r="Q63" i="2"/>
  <c r="R63" i="2" s="1"/>
  <c r="Q64" i="2"/>
  <c r="R64" i="2" s="1"/>
  <c r="Q65" i="2"/>
  <c r="R65" i="2" s="1"/>
  <c r="Q66" i="2"/>
  <c r="R66" i="2" s="1"/>
  <c r="Q67" i="2"/>
  <c r="R67" i="2" s="1"/>
  <c r="Q68" i="2"/>
  <c r="R68" i="2" s="1"/>
  <c r="Q69" i="2"/>
  <c r="R69" i="2" s="1"/>
  <c r="Q70" i="2"/>
  <c r="R70" i="2" s="1"/>
  <c r="Q71" i="2"/>
  <c r="R71" i="2" s="1"/>
  <c r="Q72" i="2"/>
  <c r="R72" i="2" s="1"/>
  <c r="Q73" i="2"/>
  <c r="R73" i="2" s="1"/>
  <c r="Q74" i="2"/>
  <c r="R74" i="2" s="1"/>
  <c r="Q75" i="2"/>
  <c r="R75" i="2" s="1"/>
  <c r="Q76" i="2"/>
  <c r="R76" i="2" s="1"/>
  <c r="Q77" i="2"/>
  <c r="R77" i="2" s="1"/>
  <c r="Q78" i="2"/>
  <c r="R78" i="2" s="1"/>
  <c r="Q79" i="2"/>
  <c r="R79" i="2" s="1"/>
  <c r="Q80" i="2"/>
  <c r="R80" i="2" s="1"/>
  <c r="Q81" i="2"/>
  <c r="R81" i="2" s="1"/>
  <c r="Q82" i="2"/>
  <c r="R82" i="2" s="1"/>
  <c r="Q83" i="2"/>
  <c r="R83" i="2" s="1"/>
  <c r="Q84" i="2"/>
  <c r="R84" i="2" s="1"/>
  <c r="Q85" i="2"/>
  <c r="R85" i="2" s="1"/>
  <c r="Q86" i="2"/>
  <c r="R86" i="2" s="1"/>
  <c r="Q87" i="2"/>
  <c r="R87" i="2" s="1"/>
  <c r="Q88" i="2"/>
  <c r="R88" i="2" s="1"/>
  <c r="Q89" i="2"/>
  <c r="R89" i="2" s="1"/>
  <c r="Q90" i="2"/>
  <c r="R90" i="2" s="1"/>
  <c r="Q91" i="2"/>
  <c r="R91" i="2" s="1"/>
  <c r="Q92" i="2"/>
  <c r="R92" i="2" s="1"/>
  <c r="Q93" i="2"/>
  <c r="R93" i="2" s="1"/>
  <c r="Q94" i="2"/>
  <c r="R94" i="2" s="1"/>
  <c r="Q95" i="2"/>
  <c r="R95" i="2" s="1"/>
  <c r="Q96" i="2"/>
  <c r="R96" i="2" s="1"/>
  <c r="Q97" i="2"/>
  <c r="R97" i="2" s="1"/>
  <c r="Q98" i="2"/>
  <c r="R98" i="2" s="1"/>
  <c r="Q99" i="2"/>
  <c r="R99" i="2" s="1"/>
  <c r="Q100" i="2"/>
  <c r="R100" i="2" s="1"/>
  <c r="Q101" i="2"/>
  <c r="R101" i="2" s="1"/>
  <c r="Q102" i="2"/>
  <c r="R102" i="2" s="1"/>
  <c r="Q103" i="2"/>
  <c r="R103" i="2" s="1"/>
  <c r="Q104" i="2"/>
  <c r="R104" i="2" s="1"/>
  <c r="Q105" i="2"/>
  <c r="R105" i="2" s="1"/>
  <c r="Q106" i="2"/>
  <c r="R106" i="2" s="1"/>
  <c r="Q107" i="2"/>
  <c r="R107" i="2" s="1"/>
  <c r="Q108" i="2"/>
  <c r="R108" i="2" s="1"/>
  <c r="Q109" i="2"/>
  <c r="R109" i="2" s="1"/>
  <c r="Q110" i="2"/>
  <c r="R110" i="2" s="1"/>
  <c r="Q111" i="2"/>
  <c r="R111" i="2" s="1"/>
  <c r="Q112" i="2"/>
  <c r="R112" i="2" s="1"/>
  <c r="Q113" i="2"/>
  <c r="R113" i="2" s="1"/>
  <c r="Q114" i="2"/>
  <c r="R114" i="2" s="1"/>
  <c r="Q115" i="2"/>
  <c r="R115" i="2" s="1"/>
  <c r="Q116" i="2"/>
  <c r="R116" i="2" s="1"/>
  <c r="Q117" i="2"/>
  <c r="R117" i="2" s="1"/>
  <c r="Q118" i="2"/>
  <c r="R118" i="2" s="1"/>
  <c r="Q119" i="2"/>
  <c r="R119" i="2" s="1"/>
  <c r="Q120" i="2"/>
  <c r="R120" i="2" s="1"/>
  <c r="Q121" i="2"/>
  <c r="R121" i="2" s="1"/>
  <c r="Q122" i="2"/>
  <c r="R122" i="2" s="1"/>
  <c r="Q123" i="2"/>
  <c r="R123" i="2" s="1"/>
  <c r="Q124" i="2"/>
  <c r="R124" i="2" s="1"/>
  <c r="Q125" i="2"/>
  <c r="R125" i="2" s="1"/>
  <c r="Q126" i="2"/>
  <c r="R126" i="2" s="1"/>
  <c r="Q127" i="2"/>
  <c r="R127" i="2" s="1"/>
  <c r="Q128" i="2"/>
  <c r="R128" i="2" s="1"/>
  <c r="Q129" i="2"/>
  <c r="R129" i="2" s="1"/>
  <c r="Q130" i="2"/>
  <c r="R130" i="2" s="1"/>
  <c r="Q131" i="2"/>
  <c r="R131" i="2" s="1"/>
  <c r="Q132" i="2"/>
  <c r="R132" i="2" s="1"/>
  <c r="Q133" i="2"/>
  <c r="R133" i="2" s="1"/>
  <c r="Q134" i="2"/>
  <c r="R134" i="2" s="1"/>
  <c r="Q135" i="2"/>
  <c r="R135" i="2" s="1"/>
  <c r="Q136" i="2"/>
  <c r="R136" i="2" s="1"/>
  <c r="Q137" i="2"/>
  <c r="R137" i="2" s="1"/>
  <c r="Q138" i="2"/>
  <c r="R138" i="2" s="1"/>
  <c r="Q139" i="2"/>
  <c r="R139" i="2" s="1"/>
  <c r="Q140" i="2"/>
  <c r="R140" i="2" s="1"/>
  <c r="Q141" i="2"/>
  <c r="R141" i="2" s="1"/>
  <c r="Q142" i="2"/>
  <c r="R142" i="2" s="1"/>
  <c r="Q143" i="2"/>
  <c r="R143" i="2" s="1"/>
  <c r="Q144" i="2"/>
  <c r="R144" i="2" s="1"/>
  <c r="Q145" i="2"/>
  <c r="R145" i="2" s="1"/>
  <c r="Q146" i="2"/>
  <c r="R146" i="2" s="1"/>
  <c r="Q147" i="2"/>
  <c r="R147" i="2" s="1"/>
  <c r="Q148" i="2"/>
  <c r="R148" i="2" s="1"/>
  <c r="Q149" i="2"/>
  <c r="R149" i="2" s="1"/>
  <c r="Q150" i="2"/>
  <c r="R150" i="2" s="1"/>
  <c r="Q151" i="2"/>
  <c r="R151" i="2" s="1"/>
  <c r="Q152" i="2"/>
  <c r="R152" i="2" s="1"/>
  <c r="Q153" i="2"/>
  <c r="R153" i="2" s="1"/>
  <c r="Q154" i="2"/>
  <c r="R154" i="2" s="1"/>
  <c r="Q155" i="2"/>
  <c r="R155" i="2" s="1"/>
  <c r="Q156" i="2"/>
  <c r="R156" i="2" s="1"/>
  <c r="Q157" i="2"/>
  <c r="R157" i="2" s="1"/>
  <c r="Q158" i="2"/>
  <c r="R158" i="2" s="1"/>
  <c r="Q159" i="2"/>
  <c r="R159" i="2" s="1"/>
  <c r="Q6" i="2"/>
  <c r="R6" i="2" s="1"/>
  <c r="Q5" i="2"/>
  <c r="R5" i="2" s="1"/>
  <c r="Q4" i="2"/>
  <c r="R4" i="2" s="1"/>
  <c r="M7" i="2"/>
  <c r="N7" i="2" s="1"/>
  <c r="M8" i="2"/>
  <c r="N8" i="2" s="1"/>
  <c r="M9" i="2"/>
  <c r="N9" i="2" s="1"/>
  <c r="M10" i="2"/>
  <c r="N10" i="2" s="1"/>
  <c r="M11" i="2"/>
  <c r="N11" i="2" s="1"/>
  <c r="M12" i="2"/>
  <c r="N12" i="2" s="1"/>
  <c r="M13" i="2"/>
  <c r="N13" i="2" s="1"/>
  <c r="M14" i="2"/>
  <c r="N14" i="2" s="1"/>
  <c r="M15" i="2"/>
  <c r="N15" i="2" s="1"/>
  <c r="M16" i="2"/>
  <c r="N16" i="2" s="1"/>
  <c r="M17" i="2"/>
  <c r="N17" i="2" s="1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N27" i="2" s="1"/>
  <c r="M28" i="2"/>
  <c r="N28" i="2" s="1"/>
  <c r="M29" i="2"/>
  <c r="N29" i="2" s="1"/>
  <c r="M30" i="2"/>
  <c r="N30" i="2" s="1"/>
  <c r="M31" i="2"/>
  <c r="N31" i="2" s="1"/>
  <c r="M32" i="2"/>
  <c r="N32" i="2" s="1"/>
  <c r="M33" i="2"/>
  <c r="N33" i="2" s="1"/>
  <c r="M34" i="2"/>
  <c r="N34" i="2" s="1"/>
  <c r="M35" i="2"/>
  <c r="N35" i="2" s="1"/>
  <c r="M36" i="2"/>
  <c r="N36" i="2" s="1"/>
  <c r="M37" i="2"/>
  <c r="N37" i="2" s="1"/>
  <c r="M38" i="2"/>
  <c r="N38" i="2" s="1"/>
  <c r="M39" i="2"/>
  <c r="N39" i="2" s="1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46" i="2"/>
  <c r="N46" i="2" s="1"/>
  <c r="M47" i="2"/>
  <c r="N47" i="2" s="1"/>
  <c r="M48" i="2"/>
  <c r="N48" i="2" s="1"/>
  <c r="M49" i="2"/>
  <c r="N49" i="2" s="1"/>
  <c r="M50" i="2"/>
  <c r="N50" i="2" s="1"/>
  <c r="M51" i="2"/>
  <c r="N51" i="2" s="1"/>
  <c r="M52" i="2"/>
  <c r="N52" i="2" s="1"/>
  <c r="M53" i="2"/>
  <c r="N53" i="2" s="1"/>
  <c r="M54" i="2"/>
  <c r="N54" i="2" s="1"/>
  <c r="M55" i="2"/>
  <c r="N55" i="2" s="1"/>
  <c r="M56" i="2"/>
  <c r="N56" i="2" s="1"/>
  <c r="M57" i="2"/>
  <c r="N57" i="2" s="1"/>
  <c r="M58" i="2"/>
  <c r="N58" i="2" s="1"/>
  <c r="M59" i="2"/>
  <c r="N59" i="2" s="1"/>
  <c r="M60" i="2"/>
  <c r="N60" i="2" s="1"/>
  <c r="M61" i="2"/>
  <c r="N61" i="2" s="1"/>
  <c r="M62" i="2"/>
  <c r="N62" i="2" s="1"/>
  <c r="M63" i="2"/>
  <c r="N63" i="2" s="1"/>
  <c r="M64" i="2"/>
  <c r="N64" i="2" s="1"/>
  <c r="M65" i="2"/>
  <c r="N65" i="2" s="1"/>
  <c r="M66" i="2"/>
  <c r="N66" i="2" s="1"/>
  <c r="M67" i="2"/>
  <c r="N67" i="2" s="1"/>
  <c r="M68" i="2"/>
  <c r="N68" i="2" s="1"/>
  <c r="M69" i="2"/>
  <c r="N69" i="2" s="1"/>
  <c r="M70" i="2"/>
  <c r="N70" i="2" s="1"/>
  <c r="M71" i="2"/>
  <c r="N71" i="2" s="1"/>
  <c r="M72" i="2"/>
  <c r="N72" i="2" s="1"/>
  <c r="M73" i="2"/>
  <c r="N73" i="2" s="1"/>
  <c r="M74" i="2"/>
  <c r="N74" i="2" s="1"/>
  <c r="M75" i="2"/>
  <c r="N75" i="2" s="1"/>
  <c r="M76" i="2"/>
  <c r="N76" i="2" s="1"/>
  <c r="M77" i="2"/>
  <c r="N77" i="2" s="1"/>
  <c r="M78" i="2"/>
  <c r="N78" i="2" s="1"/>
  <c r="M79" i="2"/>
  <c r="N79" i="2" s="1"/>
  <c r="M80" i="2"/>
  <c r="N80" i="2" s="1"/>
  <c r="M81" i="2"/>
  <c r="N81" i="2" s="1"/>
  <c r="M82" i="2"/>
  <c r="N82" i="2" s="1"/>
  <c r="M83" i="2"/>
  <c r="N83" i="2" s="1"/>
  <c r="M84" i="2"/>
  <c r="N84" i="2" s="1"/>
  <c r="M85" i="2"/>
  <c r="N85" i="2" s="1"/>
  <c r="M86" i="2"/>
  <c r="N86" i="2" s="1"/>
  <c r="M87" i="2"/>
  <c r="N87" i="2" s="1"/>
  <c r="M88" i="2"/>
  <c r="N88" i="2" s="1"/>
  <c r="M89" i="2"/>
  <c r="N89" i="2" s="1"/>
  <c r="M90" i="2"/>
  <c r="N90" i="2" s="1"/>
  <c r="M91" i="2"/>
  <c r="N91" i="2" s="1"/>
  <c r="M92" i="2"/>
  <c r="N92" i="2" s="1"/>
  <c r="M93" i="2"/>
  <c r="N93" i="2" s="1"/>
  <c r="M94" i="2"/>
  <c r="N94" i="2" s="1"/>
  <c r="M95" i="2"/>
  <c r="N95" i="2" s="1"/>
  <c r="M96" i="2"/>
  <c r="N96" i="2" s="1"/>
  <c r="M97" i="2"/>
  <c r="N97" i="2" s="1"/>
  <c r="M98" i="2"/>
  <c r="N98" i="2" s="1"/>
  <c r="M99" i="2"/>
  <c r="N99" i="2" s="1"/>
  <c r="M100" i="2"/>
  <c r="N100" i="2" s="1"/>
  <c r="M101" i="2"/>
  <c r="N101" i="2" s="1"/>
  <c r="M102" i="2"/>
  <c r="N102" i="2" s="1"/>
  <c r="M103" i="2"/>
  <c r="N103" i="2" s="1"/>
  <c r="M104" i="2"/>
  <c r="N104" i="2" s="1"/>
  <c r="M105" i="2"/>
  <c r="N105" i="2" s="1"/>
  <c r="M106" i="2"/>
  <c r="N106" i="2" s="1"/>
  <c r="M107" i="2"/>
  <c r="N107" i="2" s="1"/>
  <c r="M108" i="2"/>
  <c r="N108" i="2" s="1"/>
  <c r="M109" i="2"/>
  <c r="N109" i="2" s="1"/>
  <c r="M110" i="2"/>
  <c r="N110" i="2" s="1"/>
  <c r="M111" i="2"/>
  <c r="N111" i="2" s="1"/>
  <c r="M112" i="2"/>
  <c r="N112" i="2" s="1"/>
  <c r="M113" i="2"/>
  <c r="N113" i="2" s="1"/>
  <c r="M114" i="2"/>
  <c r="N114" i="2" s="1"/>
  <c r="M115" i="2"/>
  <c r="N115" i="2" s="1"/>
  <c r="M116" i="2"/>
  <c r="N116" i="2" s="1"/>
  <c r="M117" i="2"/>
  <c r="N117" i="2" s="1"/>
  <c r="M118" i="2"/>
  <c r="N118" i="2" s="1"/>
  <c r="M119" i="2"/>
  <c r="N119" i="2" s="1"/>
  <c r="M120" i="2"/>
  <c r="N120" i="2" s="1"/>
  <c r="M121" i="2"/>
  <c r="N121" i="2" s="1"/>
  <c r="M122" i="2"/>
  <c r="N122" i="2" s="1"/>
  <c r="M123" i="2"/>
  <c r="N123" i="2" s="1"/>
  <c r="M124" i="2"/>
  <c r="N124" i="2" s="1"/>
  <c r="M125" i="2"/>
  <c r="N125" i="2" s="1"/>
  <c r="M126" i="2"/>
  <c r="N126" i="2" s="1"/>
  <c r="M127" i="2"/>
  <c r="N127" i="2" s="1"/>
  <c r="M128" i="2"/>
  <c r="N128" i="2" s="1"/>
  <c r="M129" i="2"/>
  <c r="N129" i="2" s="1"/>
  <c r="M130" i="2"/>
  <c r="N130" i="2" s="1"/>
  <c r="M131" i="2"/>
  <c r="N131" i="2" s="1"/>
  <c r="M132" i="2"/>
  <c r="N132" i="2" s="1"/>
  <c r="M133" i="2"/>
  <c r="N133" i="2" s="1"/>
  <c r="M134" i="2"/>
  <c r="N134" i="2" s="1"/>
  <c r="M135" i="2"/>
  <c r="N135" i="2" s="1"/>
  <c r="M136" i="2"/>
  <c r="N136" i="2" s="1"/>
  <c r="M137" i="2"/>
  <c r="N137" i="2" s="1"/>
  <c r="M138" i="2"/>
  <c r="N138" i="2" s="1"/>
  <c r="M139" i="2"/>
  <c r="N139" i="2" s="1"/>
  <c r="M140" i="2"/>
  <c r="N140" i="2" s="1"/>
  <c r="M141" i="2"/>
  <c r="N141" i="2" s="1"/>
  <c r="M142" i="2"/>
  <c r="N142" i="2" s="1"/>
  <c r="M143" i="2"/>
  <c r="N143" i="2" s="1"/>
  <c r="M144" i="2"/>
  <c r="N144" i="2" s="1"/>
  <c r="M145" i="2"/>
  <c r="N145" i="2" s="1"/>
  <c r="M146" i="2"/>
  <c r="N146" i="2" s="1"/>
  <c r="M147" i="2"/>
  <c r="N147" i="2" s="1"/>
  <c r="M148" i="2"/>
  <c r="N148" i="2" s="1"/>
  <c r="M149" i="2"/>
  <c r="N149" i="2" s="1"/>
  <c r="M150" i="2"/>
  <c r="N150" i="2" s="1"/>
  <c r="M151" i="2"/>
  <c r="N151" i="2" s="1"/>
  <c r="M152" i="2"/>
  <c r="N152" i="2" s="1"/>
  <c r="M153" i="2"/>
  <c r="N153" i="2" s="1"/>
  <c r="M154" i="2"/>
  <c r="N154" i="2" s="1"/>
  <c r="M155" i="2"/>
  <c r="N155" i="2" s="1"/>
  <c r="M156" i="2"/>
  <c r="N156" i="2" s="1"/>
  <c r="M157" i="2"/>
  <c r="N157" i="2" s="1"/>
  <c r="M158" i="2"/>
  <c r="N158" i="2" s="1"/>
  <c r="M159" i="2"/>
  <c r="N159" i="2" s="1"/>
  <c r="M6" i="2"/>
  <c r="N6" i="2" s="1"/>
  <c r="M5" i="2"/>
  <c r="N5" i="2" s="1"/>
  <c r="M4" i="2"/>
  <c r="N4" i="2" s="1"/>
  <c r="I6" i="2"/>
  <c r="J6" i="2" s="1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4" i="2"/>
  <c r="J74" i="2" s="1"/>
  <c r="I75" i="2"/>
  <c r="J75" i="2" s="1"/>
  <c r="I76" i="2"/>
  <c r="J76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I92" i="2"/>
  <c r="J92" i="2" s="1"/>
  <c r="I93" i="2"/>
  <c r="J93" i="2" s="1"/>
  <c r="I94" i="2"/>
  <c r="J94" i="2" s="1"/>
  <c r="I95" i="2"/>
  <c r="J95" i="2" s="1"/>
  <c r="I96" i="2"/>
  <c r="J96" i="2" s="1"/>
  <c r="I97" i="2"/>
  <c r="J97" i="2" s="1"/>
  <c r="I98" i="2"/>
  <c r="J98" i="2" s="1"/>
  <c r="I99" i="2"/>
  <c r="J99" i="2" s="1"/>
  <c r="I100" i="2"/>
  <c r="J100" i="2" s="1"/>
  <c r="I101" i="2"/>
  <c r="J101" i="2" s="1"/>
  <c r="I102" i="2"/>
  <c r="J102" i="2" s="1"/>
  <c r="I103" i="2"/>
  <c r="J103" i="2" s="1"/>
  <c r="I104" i="2"/>
  <c r="J104" i="2" s="1"/>
  <c r="I105" i="2"/>
  <c r="J105" i="2" s="1"/>
  <c r="I106" i="2"/>
  <c r="J106" i="2" s="1"/>
  <c r="I107" i="2"/>
  <c r="J107" i="2" s="1"/>
  <c r="I108" i="2"/>
  <c r="J108" i="2" s="1"/>
  <c r="I109" i="2"/>
  <c r="J109" i="2" s="1"/>
  <c r="I110" i="2"/>
  <c r="J110" i="2" s="1"/>
  <c r="I111" i="2"/>
  <c r="J111" i="2" s="1"/>
  <c r="I112" i="2"/>
  <c r="J112" i="2" s="1"/>
  <c r="I113" i="2"/>
  <c r="J113" i="2" s="1"/>
  <c r="I114" i="2"/>
  <c r="J114" i="2" s="1"/>
  <c r="I115" i="2"/>
  <c r="J115" i="2" s="1"/>
  <c r="I116" i="2"/>
  <c r="J116" i="2" s="1"/>
  <c r="I117" i="2"/>
  <c r="J117" i="2" s="1"/>
  <c r="I118" i="2"/>
  <c r="J118" i="2" s="1"/>
  <c r="I119" i="2"/>
  <c r="J119" i="2" s="1"/>
  <c r="I120" i="2"/>
  <c r="J120" i="2" s="1"/>
  <c r="I121" i="2"/>
  <c r="J121" i="2" s="1"/>
  <c r="I122" i="2"/>
  <c r="J122" i="2" s="1"/>
  <c r="I123" i="2"/>
  <c r="J123" i="2" s="1"/>
  <c r="I124" i="2"/>
  <c r="J124" i="2" s="1"/>
  <c r="I125" i="2"/>
  <c r="J125" i="2" s="1"/>
  <c r="I126" i="2"/>
  <c r="J126" i="2" s="1"/>
  <c r="I127" i="2"/>
  <c r="J127" i="2" s="1"/>
  <c r="I128" i="2"/>
  <c r="J128" i="2" s="1"/>
  <c r="I129" i="2"/>
  <c r="J129" i="2" s="1"/>
  <c r="I130" i="2"/>
  <c r="J130" i="2" s="1"/>
  <c r="I131" i="2"/>
  <c r="J131" i="2" s="1"/>
  <c r="I132" i="2"/>
  <c r="J132" i="2" s="1"/>
  <c r="I133" i="2"/>
  <c r="J133" i="2" s="1"/>
  <c r="I134" i="2"/>
  <c r="J134" i="2" s="1"/>
  <c r="I135" i="2"/>
  <c r="J135" i="2" s="1"/>
  <c r="I136" i="2"/>
  <c r="J136" i="2" s="1"/>
  <c r="I137" i="2"/>
  <c r="J137" i="2" s="1"/>
  <c r="I138" i="2"/>
  <c r="J138" i="2" s="1"/>
  <c r="I139" i="2"/>
  <c r="J139" i="2" s="1"/>
  <c r="I140" i="2"/>
  <c r="J140" i="2" s="1"/>
  <c r="I141" i="2"/>
  <c r="J141" i="2" s="1"/>
  <c r="I142" i="2"/>
  <c r="J142" i="2" s="1"/>
  <c r="I143" i="2"/>
  <c r="J143" i="2" s="1"/>
  <c r="I144" i="2"/>
  <c r="J144" i="2" s="1"/>
  <c r="I145" i="2"/>
  <c r="J145" i="2" s="1"/>
  <c r="I146" i="2"/>
  <c r="J146" i="2" s="1"/>
  <c r="I147" i="2"/>
  <c r="J147" i="2" s="1"/>
  <c r="I148" i="2"/>
  <c r="J148" i="2" s="1"/>
  <c r="I149" i="2"/>
  <c r="J149" i="2" s="1"/>
  <c r="I150" i="2"/>
  <c r="J150" i="2" s="1"/>
  <c r="I151" i="2"/>
  <c r="J151" i="2" s="1"/>
  <c r="I152" i="2"/>
  <c r="J152" i="2" s="1"/>
  <c r="I153" i="2"/>
  <c r="J153" i="2" s="1"/>
  <c r="I154" i="2"/>
  <c r="J154" i="2" s="1"/>
  <c r="I155" i="2"/>
  <c r="J155" i="2" s="1"/>
  <c r="I156" i="2"/>
  <c r="J156" i="2" s="1"/>
  <c r="I157" i="2"/>
  <c r="J157" i="2" s="1"/>
  <c r="I158" i="2"/>
  <c r="J158" i="2" s="1"/>
  <c r="I159" i="2"/>
  <c r="J159" i="2" s="1"/>
  <c r="I4" i="2"/>
  <c r="J4" i="2" s="1"/>
  <c r="I5" i="2"/>
  <c r="J5" i="2" s="1"/>
</calcChain>
</file>

<file path=xl/sharedStrings.xml><?xml version="1.0" encoding="utf-8"?>
<sst xmlns="http://schemas.openxmlformats.org/spreadsheetml/2006/main" count="673" uniqueCount="89">
  <si>
    <t>STUDENT ID</t>
  </si>
  <si>
    <t>Gender</t>
  </si>
  <si>
    <t>DOB</t>
  </si>
  <si>
    <t>TestDate</t>
  </si>
  <si>
    <t>20MPACER</t>
  </si>
  <si>
    <t>WalkTestMin</t>
  </si>
  <si>
    <t>WalkTestSec</t>
  </si>
  <si>
    <t>WalkTestHeart Rate</t>
  </si>
  <si>
    <t>Triceps</t>
  </si>
  <si>
    <t>Calf</t>
  </si>
  <si>
    <t>BioImpedance</t>
  </si>
  <si>
    <t>ModPullUp</t>
  </si>
  <si>
    <t>FlexArmHang</t>
  </si>
  <si>
    <t>Result1</t>
  </si>
  <si>
    <t>Result2</t>
  </si>
  <si>
    <t>Result3</t>
  </si>
  <si>
    <t>Result4</t>
  </si>
  <si>
    <t>Result5</t>
  </si>
  <si>
    <t>Result6</t>
  </si>
  <si>
    <t>Score</t>
  </si>
  <si>
    <t>MileVO2Val</t>
  </si>
  <si>
    <t>PACERVO2Val</t>
  </si>
  <si>
    <t>WalkVO2Val</t>
  </si>
  <si>
    <t>PercentFat</t>
  </si>
  <si>
    <t xml:space="preserve"> </t>
  </si>
  <si>
    <t>P</t>
  </si>
  <si>
    <t>p</t>
  </si>
  <si>
    <t>F</t>
  </si>
  <si>
    <t>f</t>
  </si>
  <si>
    <t>MileRunSec #2</t>
  </si>
  <si>
    <t>MileRunMin #2</t>
  </si>
  <si>
    <t>Height Feet #1</t>
  </si>
  <si>
    <t>Height Inches #1</t>
  </si>
  <si>
    <t>HeightFeet #2</t>
  </si>
  <si>
    <t>HeightInches #2</t>
  </si>
  <si>
    <t>Weight #1</t>
  </si>
  <si>
    <t>Weight #2</t>
  </si>
  <si>
    <t>CurlUp #1</t>
  </si>
  <si>
    <t>CurlUp #2</t>
  </si>
  <si>
    <t>TrunkLift #2</t>
  </si>
  <si>
    <t xml:space="preserve">PushUp #1 </t>
  </si>
  <si>
    <t>PushUp #2</t>
  </si>
  <si>
    <t>SitReachLeft #2</t>
  </si>
  <si>
    <t>SitReachRight #2</t>
  </si>
  <si>
    <t>ShoulderStrLeft #1</t>
  </si>
  <si>
    <t>ShoulderStrLeft #2</t>
  </si>
  <si>
    <t>ShoulderStrRight #1</t>
  </si>
  <si>
    <t>ShoulderStrRight #2</t>
  </si>
  <si>
    <t>Student ID</t>
  </si>
  <si>
    <t>Curl Up</t>
  </si>
  <si>
    <t>Test #1</t>
  </si>
  <si>
    <t>Test #2</t>
  </si>
  <si>
    <t>Test #3</t>
  </si>
  <si>
    <t>Test #4</t>
  </si>
  <si>
    <t>Pass/No Pass</t>
  </si>
  <si>
    <t>% Change</t>
  </si>
  <si>
    <t>Required Improvement</t>
  </si>
  <si>
    <t>Progress From #1 to #2</t>
  </si>
  <si>
    <t>Progress From #2 to #3</t>
  </si>
  <si>
    <t>Progress From #3 to #4</t>
  </si>
  <si>
    <t>Push Up</t>
  </si>
  <si>
    <t>BodyMassIndex #1</t>
  </si>
  <si>
    <t>Body Mass Index #2</t>
  </si>
  <si>
    <t>Progress#1 to #2</t>
  </si>
  <si>
    <t>Absolute</t>
  </si>
  <si>
    <t>Progress #2 to #3</t>
  </si>
  <si>
    <t>Progress #3 to #4</t>
  </si>
  <si>
    <t>Sit And Reach</t>
  </si>
  <si>
    <t>Mile Time</t>
  </si>
  <si>
    <t>Height</t>
  </si>
  <si>
    <t>Feet</t>
  </si>
  <si>
    <t>Inches</t>
  </si>
  <si>
    <t>Height (meters)</t>
  </si>
  <si>
    <t>Weight</t>
  </si>
  <si>
    <t>Pounds</t>
  </si>
  <si>
    <t>Kilos</t>
  </si>
  <si>
    <t>BMI</t>
  </si>
  <si>
    <t>Test 1</t>
  </si>
  <si>
    <t>Test 2</t>
  </si>
  <si>
    <t>Test 4</t>
  </si>
  <si>
    <t>Test 3</t>
  </si>
  <si>
    <t>Results</t>
  </si>
  <si>
    <t>BMI Test 1</t>
  </si>
  <si>
    <t>BMI Test 2</t>
  </si>
  <si>
    <t>BMI Test 3</t>
  </si>
  <si>
    <t>BMI Test 4</t>
  </si>
  <si>
    <t>Percentile Rank</t>
  </si>
  <si>
    <t>Percent of Minimum To Pass</t>
  </si>
  <si>
    <t>Percent of Minimum to 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</si>
</sst>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2" fontId="0" fillId="0" borderId="0" xfId="0" applyNumberFormat="1"/>
    <xf numFmtId="0" fontId="1" fillId="0" borderId="2" xfId="0" applyFont="1" applyFill="1" applyBorder="1"/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0" fontId="3" fillId="3" borderId="0" xfId="0" applyFont="1" applyFill="1" applyAlignment="1">
      <alignment horizontal="center"/>
    </xf>
    <xf numFmtId="9" fontId="0" fillId="0" borderId="0" xfId="1" applyFont="1" applyAlignment="1">
      <alignment horizontal="center"/>
    </xf>
    <xf numFmtId="9" fontId="3" fillId="3" borderId="0" xfId="0" applyNumberFormat="1" applyFont="1" applyFill="1" applyAlignment="1">
      <alignment horizontal="center"/>
    </xf>
    <xf numFmtId="9" fontId="3" fillId="0" borderId="0" xfId="0" applyNumberFormat="1" applyFont="1" applyAlignment="1">
      <alignment horizontal="center"/>
    </xf>
    <xf numFmtId="9" fontId="3" fillId="3" borderId="0" xfId="1" applyFont="1" applyFill="1" applyAlignment="1">
      <alignment horizontal="center"/>
    </xf>
    <xf numFmtId="9" fontId="3" fillId="0" borderId="0" xfId="1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9" fontId="0" fillId="0" borderId="0" xfId="0" applyNumberFormat="1" applyAlignment="1" applyProtection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 applyProtection="1">
      <alignment horizontal="center"/>
    </xf>
    <xf numFmtId="2" fontId="3" fillId="0" borderId="0" xfId="0" applyNumberFormat="1" applyFont="1" applyAlignment="1">
      <alignment horizontal="center" wrapText="1"/>
    </xf>
  </cellXfs>
  <cellStyles count="2">
    <cellStyle name="Normal" xfId="0" builtinId="0"/>
    <cellStyle name="Percent" xfId="1" builtinId="5"/>
  </cellStyles>
  <dxfs count="26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usinessstatistics.us/resources/student_approved_data_phy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Q2">
            <v>16.5</v>
          </cell>
        </row>
        <row r="3">
          <cell r="AQ3">
            <v>22.4</v>
          </cell>
        </row>
        <row r="4">
          <cell r="AQ4">
            <v>30</v>
          </cell>
        </row>
        <row r="5">
          <cell r="AQ5">
            <v>25.3</v>
          </cell>
        </row>
        <row r="6">
          <cell r="AQ6">
            <v>18.899999999999999</v>
          </cell>
        </row>
        <row r="7">
          <cell r="AQ7">
            <v>23.2</v>
          </cell>
        </row>
        <row r="8">
          <cell r="AQ8">
            <v>25.1</v>
          </cell>
        </row>
        <row r="9">
          <cell r="AQ9">
            <v>30.4</v>
          </cell>
        </row>
        <row r="10">
          <cell r="AQ10">
            <v>21.5</v>
          </cell>
        </row>
        <row r="11">
          <cell r="AQ11">
            <v>24</v>
          </cell>
        </row>
        <row r="12">
          <cell r="AQ12">
            <v>19.7</v>
          </cell>
        </row>
        <row r="13">
          <cell r="AQ13">
            <v>19.600000000000001</v>
          </cell>
        </row>
        <row r="14">
          <cell r="AQ14">
            <v>19.100000000000001</v>
          </cell>
        </row>
        <row r="15">
          <cell r="AQ15">
            <v>19.2</v>
          </cell>
        </row>
        <row r="16">
          <cell r="AQ16">
            <v>27</v>
          </cell>
        </row>
        <row r="17">
          <cell r="AQ17">
            <v>28.7</v>
          </cell>
        </row>
        <row r="18">
          <cell r="AQ18">
            <v>19</v>
          </cell>
        </row>
        <row r="19">
          <cell r="AQ19">
            <v>24.7</v>
          </cell>
        </row>
        <row r="20">
          <cell r="AQ20">
            <v>27.2</v>
          </cell>
        </row>
        <row r="21">
          <cell r="AQ21">
            <v>32.4</v>
          </cell>
        </row>
        <row r="22">
          <cell r="AQ22">
            <v>20.9</v>
          </cell>
        </row>
        <row r="23">
          <cell r="AQ23">
            <v>23.2</v>
          </cell>
        </row>
        <row r="24">
          <cell r="AQ24">
            <v>18</v>
          </cell>
        </row>
        <row r="25">
          <cell r="AQ25">
            <v>18.2</v>
          </cell>
        </row>
        <row r="26">
          <cell r="AQ26">
            <v>26</v>
          </cell>
        </row>
        <row r="27">
          <cell r="AQ27">
            <v>20</v>
          </cell>
        </row>
        <row r="28">
          <cell r="AQ28">
            <v>23.3</v>
          </cell>
        </row>
        <row r="29">
          <cell r="AQ29">
            <v>25.7</v>
          </cell>
        </row>
        <row r="30">
          <cell r="AQ30">
            <v>17.7</v>
          </cell>
        </row>
        <row r="31">
          <cell r="AQ31">
            <v>26.4</v>
          </cell>
        </row>
        <row r="32">
          <cell r="AQ32">
            <v>35.4</v>
          </cell>
        </row>
        <row r="33">
          <cell r="AQ33">
            <v>21.6</v>
          </cell>
        </row>
        <row r="34">
          <cell r="AQ34">
            <v>35</v>
          </cell>
        </row>
        <row r="35">
          <cell r="AQ35">
            <v>20.399999999999999</v>
          </cell>
        </row>
        <row r="36">
          <cell r="AQ36">
            <v>27.4</v>
          </cell>
        </row>
        <row r="37">
          <cell r="AQ37">
            <v>20.5</v>
          </cell>
        </row>
        <row r="38">
          <cell r="AQ38">
            <v>33.799999999999997</v>
          </cell>
        </row>
        <row r="39">
          <cell r="AQ39">
            <v>19.100000000000001</v>
          </cell>
        </row>
        <row r="40">
          <cell r="AQ40">
            <v>17.100000000000001</v>
          </cell>
        </row>
        <row r="41">
          <cell r="AQ41">
            <v>18.3</v>
          </cell>
        </row>
        <row r="42">
          <cell r="AQ42">
            <v>18.600000000000001</v>
          </cell>
        </row>
        <row r="43">
          <cell r="AQ43">
            <v>15.9</v>
          </cell>
        </row>
        <row r="44">
          <cell r="AQ44">
            <v>16.600000000000001</v>
          </cell>
        </row>
        <row r="45">
          <cell r="AQ45">
            <v>26.3</v>
          </cell>
        </row>
        <row r="46">
          <cell r="AQ46">
            <v>29.3</v>
          </cell>
        </row>
        <row r="47">
          <cell r="AQ47">
            <v>17.5</v>
          </cell>
        </row>
        <row r="48">
          <cell r="AQ48">
            <v>19.7</v>
          </cell>
        </row>
        <row r="49">
          <cell r="AQ49">
            <v>24.1</v>
          </cell>
        </row>
        <row r="51">
          <cell r="AQ51">
            <v>20</v>
          </cell>
        </row>
        <row r="52">
          <cell r="AQ52">
            <v>22.3</v>
          </cell>
        </row>
        <row r="53">
          <cell r="AQ53">
            <v>25.4</v>
          </cell>
        </row>
        <row r="54">
          <cell r="AQ54">
            <v>29.7</v>
          </cell>
        </row>
        <row r="55">
          <cell r="AQ55">
            <v>20</v>
          </cell>
        </row>
        <row r="56">
          <cell r="AQ56">
            <v>18.2</v>
          </cell>
        </row>
        <row r="57">
          <cell r="AQ57">
            <v>17.8</v>
          </cell>
        </row>
        <row r="58">
          <cell r="AQ58">
            <v>25.6</v>
          </cell>
        </row>
        <row r="60">
          <cell r="AQ60">
            <v>24.6</v>
          </cell>
        </row>
        <row r="61">
          <cell r="AQ61">
            <v>28.5</v>
          </cell>
        </row>
        <row r="62">
          <cell r="AQ62">
            <v>17.2</v>
          </cell>
        </row>
        <row r="63">
          <cell r="AQ63">
            <v>32.4</v>
          </cell>
        </row>
        <row r="64">
          <cell r="AQ64">
            <v>44.1</v>
          </cell>
        </row>
        <row r="65">
          <cell r="AQ65">
            <v>19.600000000000001</v>
          </cell>
        </row>
        <row r="66">
          <cell r="AQ66">
            <v>19.8</v>
          </cell>
        </row>
        <row r="67">
          <cell r="AQ67">
            <v>22.8</v>
          </cell>
        </row>
        <row r="68">
          <cell r="AQ68">
            <v>27.3</v>
          </cell>
        </row>
        <row r="69">
          <cell r="AQ69">
            <v>22.1</v>
          </cell>
        </row>
        <row r="70">
          <cell r="AQ70">
            <v>20.3</v>
          </cell>
        </row>
        <row r="71">
          <cell r="AQ71">
            <v>20.6</v>
          </cell>
        </row>
        <row r="72">
          <cell r="AQ72">
            <v>30.4</v>
          </cell>
        </row>
        <row r="73">
          <cell r="AQ73">
            <v>19.3</v>
          </cell>
        </row>
        <row r="74">
          <cell r="AQ74">
            <v>18</v>
          </cell>
        </row>
        <row r="75">
          <cell r="AQ75">
            <v>18.3</v>
          </cell>
        </row>
        <row r="76">
          <cell r="AQ76">
            <v>21.5</v>
          </cell>
        </row>
        <row r="77">
          <cell r="AQ77">
            <v>23.5</v>
          </cell>
        </row>
        <row r="78">
          <cell r="AQ78">
            <v>24.3</v>
          </cell>
        </row>
        <row r="79">
          <cell r="AQ79">
            <v>17.100000000000001</v>
          </cell>
        </row>
        <row r="80">
          <cell r="AQ80">
            <v>21.1</v>
          </cell>
        </row>
        <row r="81">
          <cell r="AQ81">
            <v>18.899999999999999</v>
          </cell>
        </row>
        <row r="82">
          <cell r="AQ82">
            <v>19.399999999999999</v>
          </cell>
        </row>
        <row r="83">
          <cell r="AQ83">
            <v>26.2</v>
          </cell>
        </row>
        <row r="84">
          <cell r="AQ84">
            <v>23</v>
          </cell>
        </row>
        <row r="85">
          <cell r="AQ85">
            <v>18.3</v>
          </cell>
        </row>
        <row r="86">
          <cell r="AQ86">
            <v>20.399999999999999</v>
          </cell>
        </row>
        <row r="87">
          <cell r="AQ87">
            <v>23.5</v>
          </cell>
        </row>
        <row r="88">
          <cell r="AQ88">
            <v>15.8</v>
          </cell>
        </row>
        <row r="89">
          <cell r="AQ89">
            <v>23.4</v>
          </cell>
        </row>
        <row r="90">
          <cell r="AQ90">
            <v>25.9</v>
          </cell>
        </row>
        <row r="91">
          <cell r="AQ91">
            <v>22.7</v>
          </cell>
        </row>
        <row r="92">
          <cell r="AQ92">
            <v>27.6</v>
          </cell>
        </row>
        <row r="93">
          <cell r="AQ93">
            <v>21.3</v>
          </cell>
        </row>
        <row r="94">
          <cell r="AQ94">
            <v>23.7</v>
          </cell>
        </row>
        <row r="95">
          <cell r="AQ95">
            <v>26.9</v>
          </cell>
        </row>
        <row r="96">
          <cell r="AQ96">
            <v>19.8</v>
          </cell>
        </row>
        <row r="97">
          <cell r="AQ97">
            <v>18.5</v>
          </cell>
        </row>
        <row r="98">
          <cell r="AQ98">
            <v>30.7</v>
          </cell>
        </row>
        <row r="99">
          <cell r="AQ99">
            <v>23.6</v>
          </cell>
        </row>
        <row r="100">
          <cell r="AQ100">
            <v>23</v>
          </cell>
        </row>
        <row r="101">
          <cell r="AQ101">
            <v>23.8</v>
          </cell>
        </row>
        <row r="102">
          <cell r="AQ102">
            <v>18.899999999999999</v>
          </cell>
        </row>
        <row r="103">
          <cell r="AQ103">
            <v>21.8</v>
          </cell>
        </row>
        <row r="104">
          <cell r="AQ104">
            <v>34</v>
          </cell>
        </row>
        <row r="105">
          <cell r="AQ105">
            <v>24.3</v>
          </cell>
        </row>
        <row r="106">
          <cell r="AQ106">
            <v>17.899999999999999</v>
          </cell>
        </row>
        <row r="107">
          <cell r="AQ107">
            <v>18.2</v>
          </cell>
        </row>
        <row r="108">
          <cell r="AQ108">
            <v>18.399999999999999</v>
          </cell>
        </row>
        <row r="109">
          <cell r="AQ109">
            <v>21.5</v>
          </cell>
        </row>
        <row r="110">
          <cell r="AQ110">
            <v>19.2</v>
          </cell>
        </row>
        <row r="111">
          <cell r="AQ111">
            <v>20.5</v>
          </cell>
        </row>
        <row r="112">
          <cell r="AQ112">
            <v>24</v>
          </cell>
        </row>
        <row r="113">
          <cell r="AQ113">
            <v>23</v>
          </cell>
        </row>
        <row r="114">
          <cell r="AQ114">
            <v>28.5</v>
          </cell>
        </row>
        <row r="115">
          <cell r="AQ115">
            <v>30.5</v>
          </cell>
        </row>
        <row r="116">
          <cell r="AQ116">
            <v>19.100000000000001</v>
          </cell>
        </row>
        <row r="117">
          <cell r="AQ117">
            <v>21.2</v>
          </cell>
        </row>
        <row r="118">
          <cell r="AQ118">
            <v>21.6</v>
          </cell>
        </row>
        <row r="119">
          <cell r="AQ119">
            <v>20.3</v>
          </cell>
        </row>
        <row r="120">
          <cell r="AQ120">
            <v>25.2</v>
          </cell>
        </row>
        <row r="121">
          <cell r="AQ121">
            <v>24.3</v>
          </cell>
        </row>
        <row r="122">
          <cell r="AQ122">
            <v>18</v>
          </cell>
        </row>
        <row r="123">
          <cell r="AQ123">
            <v>21.5</v>
          </cell>
        </row>
        <row r="124">
          <cell r="AQ124">
            <v>23.6</v>
          </cell>
        </row>
        <row r="125">
          <cell r="AQ125">
            <v>22</v>
          </cell>
        </row>
        <row r="126">
          <cell r="AQ126">
            <v>20.3</v>
          </cell>
        </row>
        <row r="127">
          <cell r="AQ127">
            <v>20.7</v>
          </cell>
        </row>
        <row r="128">
          <cell r="AQ128">
            <v>22.5</v>
          </cell>
        </row>
        <row r="129">
          <cell r="AQ129">
            <v>16.399999999999999</v>
          </cell>
        </row>
        <row r="130">
          <cell r="AQ130">
            <v>32.9</v>
          </cell>
        </row>
        <row r="131">
          <cell r="AQ131">
            <v>18.600000000000001</v>
          </cell>
        </row>
        <row r="132">
          <cell r="AQ132">
            <v>25.2</v>
          </cell>
        </row>
        <row r="133">
          <cell r="AQ133">
            <v>22.5</v>
          </cell>
        </row>
        <row r="134">
          <cell r="AQ134">
            <v>23</v>
          </cell>
        </row>
        <row r="135">
          <cell r="AQ135">
            <v>23.2</v>
          </cell>
        </row>
        <row r="136">
          <cell r="AQ136">
            <v>20.7</v>
          </cell>
        </row>
        <row r="137">
          <cell r="AQ137">
            <v>27.1</v>
          </cell>
        </row>
        <row r="138">
          <cell r="AQ138">
            <v>16.600000000000001</v>
          </cell>
        </row>
        <row r="139">
          <cell r="AQ139">
            <v>20.5</v>
          </cell>
        </row>
        <row r="140">
          <cell r="AQ140">
            <v>28</v>
          </cell>
        </row>
        <row r="141">
          <cell r="AQ141">
            <v>27.7</v>
          </cell>
        </row>
        <row r="142">
          <cell r="AQ142">
            <v>24.6</v>
          </cell>
        </row>
        <row r="144">
          <cell r="AQ144">
            <v>20.399999999999999</v>
          </cell>
        </row>
        <row r="145">
          <cell r="AQ145">
            <v>16.899999999999999</v>
          </cell>
        </row>
        <row r="146">
          <cell r="AQ146">
            <v>29.2</v>
          </cell>
        </row>
        <row r="147">
          <cell r="AQ147">
            <v>27.3</v>
          </cell>
        </row>
        <row r="148">
          <cell r="AQ148">
            <v>23.4</v>
          </cell>
        </row>
        <row r="149">
          <cell r="AQ149">
            <v>13.1</v>
          </cell>
        </row>
        <row r="150">
          <cell r="AQ150">
            <v>30.9</v>
          </cell>
        </row>
        <row r="151">
          <cell r="AQ151">
            <v>19.3</v>
          </cell>
        </row>
        <row r="152">
          <cell r="AQ152">
            <v>28.9</v>
          </cell>
        </row>
        <row r="153">
          <cell r="AQ153">
            <v>21.5</v>
          </cell>
        </row>
        <row r="154">
          <cell r="AQ154">
            <v>19.899999999999999</v>
          </cell>
        </row>
        <row r="155">
          <cell r="AQ155">
            <v>21.3</v>
          </cell>
        </row>
        <row r="156">
          <cell r="AQ156">
            <v>23</v>
          </cell>
        </row>
        <row r="157">
          <cell r="AQ157">
            <v>27.1</v>
          </cell>
        </row>
        <row r="158">
          <cell r="AQ158">
            <v>24.6</v>
          </cell>
        </row>
        <row r="159">
          <cell r="AQ159">
            <v>22.8</v>
          </cell>
        </row>
        <row r="160">
          <cell r="AQ160">
            <v>18.2</v>
          </cell>
        </row>
        <row r="161">
          <cell r="AQ161">
            <v>21</v>
          </cell>
        </row>
        <row r="162">
          <cell r="AQ162">
            <v>19.8</v>
          </cell>
        </row>
        <row r="163">
          <cell r="AQ163">
            <v>25.1</v>
          </cell>
        </row>
        <row r="164">
          <cell r="AQ164">
            <v>26.1</v>
          </cell>
        </row>
        <row r="165">
          <cell r="AQ165">
            <v>19.2</v>
          </cell>
        </row>
        <row r="166">
          <cell r="AQ166">
            <v>20.9</v>
          </cell>
        </row>
        <row r="167">
          <cell r="AQ167">
            <v>19.399999999999999</v>
          </cell>
        </row>
        <row r="168">
          <cell r="AQ168">
            <v>31.9</v>
          </cell>
        </row>
        <row r="169">
          <cell r="AQ169">
            <v>16.8</v>
          </cell>
        </row>
        <row r="170">
          <cell r="AQ170">
            <v>18.2</v>
          </cell>
        </row>
        <row r="171">
          <cell r="AQ171">
            <v>24.2</v>
          </cell>
        </row>
        <row r="172">
          <cell r="AQ172">
            <v>24.3</v>
          </cell>
        </row>
        <row r="173">
          <cell r="AQ173">
            <v>19.5</v>
          </cell>
        </row>
        <row r="174">
          <cell r="AQ174">
            <v>19.2</v>
          </cell>
        </row>
        <row r="175">
          <cell r="AQ175">
            <v>25.3</v>
          </cell>
        </row>
        <row r="176">
          <cell r="AQ176">
            <v>18.5</v>
          </cell>
        </row>
        <row r="177">
          <cell r="AQ177">
            <v>15.8</v>
          </cell>
        </row>
        <row r="178">
          <cell r="AQ178">
            <v>18.5</v>
          </cell>
        </row>
        <row r="179">
          <cell r="AQ179">
            <v>23.8</v>
          </cell>
        </row>
        <row r="180">
          <cell r="AQ180">
            <v>21</v>
          </cell>
        </row>
        <row r="181">
          <cell r="AQ181">
            <v>17.3</v>
          </cell>
        </row>
        <row r="182">
          <cell r="AQ182">
            <v>21.1</v>
          </cell>
        </row>
        <row r="183">
          <cell r="AQ183">
            <v>26.8</v>
          </cell>
        </row>
        <row r="184">
          <cell r="AQ184">
            <v>22.1</v>
          </cell>
        </row>
        <row r="185">
          <cell r="AQ185">
            <v>24.5</v>
          </cell>
        </row>
        <row r="186">
          <cell r="AQ186">
            <v>18.8</v>
          </cell>
        </row>
        <row r="187">
          <cell r="AQ187">
            <v>19.3</v>
          </cell>
        </row>
        <row r="188">
          <cell r="AQ188">
            <v>22.8</v>
          </cell>
        </row>
        <row r="189">
          <cell r="AQ189">
            <v>26.3</v>
          </cell>
        </row>
        <row r="190">
          <cell r="AQ190">
            <v>24.3</v>
          </cell>
        </row>
        <row r="191">
          <cell r="AQ191">
            <v>25.9</v>
          </cell>
        </row>
        <row r="192">
          <cell r="AQ192">
            <v>37.200000000000003</v>
          </cell>
        </row>
        <row r="193">
          <cell r="AQ193">
            <v>19.600000000000001</v>
          </cell>
        </row>
        <row r="194">
          <cell r="AQ194">
            <v>20.100000000000001</v>
          </cell>
        </row>
        <row r="195">
          <cell r="AQ195">
            <v>28.4</v>
          </cell>
        </row>
        <row r="196">
          <cell r="AQ196">
            <v>20</v>
          </cell>
        </row>
        <row r="197">
          <cell r="AQ197">
            <v>18.899999999999999</v>
          </cell>
        </row>
        <row r="198">
          <cell r="AQ198">
            <v>21.8</v>
          </cell>
        </row>
        <row r="199">
          <cell r="AQ199">
            <v>29.2</v>
          </cell>
        </row>
        <row r="200">
          <cell r="AQ200">
            <v>19.399999999999999</v>
          </cell>
        </row>
        <row r="201">
          <cell r="AQ201">
            <v>27.3</v>
          </cell>
        </row>
        <row r="202">
          <cell r="AQ202">
            <v>20.6</v>
          </cell>
        </row>
        <row r="203">
          <cell r="AQ203">
            <v>25.3</v>
          </cell>
        </row>
        <row r="204">
          <cell r="AQ204">
            <v>17.399999999999999</v>
          </cell>
        </row>
        <row r="205">
          <cell r="AQ205">
            <v>20.5</v>
          </cell>
        </row>
        <row r="206">
          <cell r="AQ206">
            <v>41.4</v>
          </cell>
        </row>
        <row r="207">
          <cell r="AQ207">
            <v>17.5</v>
          </cell>
        </row>
        <row r="208">
          <cell r="AQ208">
            <v>27.3</v>
          </cell>
        </row>
        <row r="209">
          <cell r="AQ209">
            <v>15.4</v>
          </cell>
        </row>
        <row r="210">
          <cell r="AQ210">
            <v>19.5</v>
          </cell>
        </row>
        <row r="211">
          <cell r="AQ211">
            <v>28.3</v>
          </cell>
        </row>
        <row r="212">
          <cell r="AQ212">
            <v>16.8</v>
          </cell>
        </row>
        <row r="213">
          <cell r="AQ213">
            <v>22.1</v>
          </cell>
        </row>
        <row r="214">
          <cell r="AQ214">
            <v>17.899999999999999</v>
          </cell>
        </row>
        <row r="215">
          <cell r="AQ215">
            <v>23.8</v>
          </cell>
        </row>
        <row r="216">
          <cell r="AQ216">
            <v>25.8</v>
          </cell>
        </row>
        <row r="217">
          <cell r="AQ217">
            <v>17</v>
          </cell>
        </row>
        <row r="218">
          <cell r="AQ218">
            <v>18.5</v>
          </cell>
        </row>
        <row r="219">
          <cell r="AQ219">
            <v>28.1</v>
          </cell>
        </row>
        <row r="220">
          <cell r="AQ220">
            <v>21.8</v>
          </cell>
        </row>
        <row r="221">
          <cell r="AQ221">
            <v>16.8</v>
          </cell>
        </row>
        <row r="222">
          <cell r="AQ222">
            <v>16.3</v>
          </cell>
        </row>
        <row r="223">
          <cell r="AQ223">
            <v>27.9</v>
          </cell>
        </row>
        <row r="224">
          <cell r="AQ224">
            <v>26.8</v>
          </cell>
        </row>
        <row r="225">
          <cell r="AQ225">
            <v>27.5</v>
          </cell>
        </row>
        <row r="226">
          <cell r="AQ226">
            <v>21.3</v>
          </cell>
        </row>
        <row r="227">
          <cell r="AQ227">
            <v>21.3</v>
          </cell>
        </row>
        <row r="228">
          <cell r="AQ228">
            <v>17.899999999999999</v>
          </cell>
        </row>
        <row r="229">
          <cell r="AQ229">
            <v>19.600000000000001</v>
          </cell>
        </row>
        <row r="230">
          <cell r="AQ230">
            <v>20.9</v>
          </cell>
        </row>
        <row r="231">
          <cell r="AQ231">
            <v>16.3</v>
          </cell>
        </row>
        <row r="232">
          <cell r="AQ232">
            <v>22.5</v>
          </cell>
        </row>
        <row r="233">
          <cell r="AQ233">
            <v>21</v>
          </cell>
        </row>
        <row r="234">
          <cell r="AQ234">
            <v>32.299999999999997</v>
          </cell>
        </row>
        <row r="235">
          <cell r="AQ235">
            <v>22.8</v>
          </cell>
        </row>
        <row r="236">
          <cell r="AQ236">
            <v>18</v>
          </cell>
        </row>
        <row r="237">
          <cell r="AQ237">
            <v>23.4</v>
          </cell>
        </row>
        <row r="238">
          <cell r="AQ238">
            <v>17.899999999999999</v>
          </cell>
        </row>
        <row r="239">
          <cell r="AQ239">
            <v>20</v>
          </cell>
        </row>
        <row r="240">
          <cell r="AQ240">
            <v>20</v>
          </cell>
        </row>
        <row r="241">
          <cell r="AQ241">
            <v>17.600000000000001</v>
          </cell>
        </row>
        <row r="242">
          <cell r="AQ242">
            <v>20.399999999999999</v>
          </cell>
        </row>
        <row r="243">
          <cell r="AQ243">
            <v>19.8</v>
          </cell>
        </row>
        <row r="244">
          <cell r="AQ244">
            <v>28</v>
          </cell>
        </row>
        <row r="245">
          <cell r="AQ245">
            <v>19.3</v>
          </cell>
        </row>
        <row r="246">
          <cell r="AQ246">
            <v>20</v>
          </cell>
        </row>
        <row r="247">
          <cell r="AQ247">
            <v>18.8</v>
          </cell>
        </row>
        <row r="248">
          <cell r="AQ248">
            <v>18</v>
          </cell>
        </row>
        <row r="249">
          <cell r="AQ249">
            <v>22.4</v>
          </cell>
        </row>
        <row r="250">
          <cell r="AQ250">
            <v>21.7</v>
          </cell>
        </row>
        <row r="251">
          <cell r="AQ251">
            <v>26</v>
          </cell>
        </row>
        <row r="252">
          <cell r="AQ252">
            <v>22.1</v>
          </cell>
        </row>
        <row r="253">
          <cell r="AQ253">
            <v>22.5</v>
          </cell>
        </row>
        <row r="254">
          <cell r="AQ254">
            <v>20.100000000000001</v>
          </cell>
        </row>
        <row r="255">
          <cell r="AQ255">
            <v>26.9</v>
          </cell>
        </row>
        <row r="256">
          <cell r="AQ256">
            <v>21.6</v>
          </cell>
        </row>
        <row r="257">
          <cell r="AQ257">
            <v>24.6</v>
          </cell>
        </row>
        <row r="258">
          <cell r="AQ258">
            <v>17.7</v>
          </cell>
        </row>
        <row r="259">
          <cell r="AQ259">
            <v>18.2</v>
          </cell>
        </row>
        <row r="260">
          <cell r="AQ260">
            <v>19.5</v>
          </cell>
        </row>
        <row r="261">
          <cell r="AQ261">
            <v>19.5</v>
          </cell>
        </row>
        <row r="263">
          <cell r="AQ263">
            <v>20.7</v>
          </cell>
        </row>
        <row r="264">
          <cell r="AQ264">
            <v>18.7</v>
          </cell>
        </row>
        <row r="265">
          <cell r="AQ265">
            <v>22.8</v>
          </cell>
        </row>
        <row r="266">
          <cell r="AQ266">
            <v>18.100000000000001</v>
          </cell>
        </row>
        <row r="267">
          <cell r="AQ267">
            <v>25.3</v>
          </cell>
        </row>
        <row r="268">
          <cell r="AQ268">
            <v>26.8</v>
          </cell>
        </row>
        <row r="269">
          <cell r="AQ269">
            <v>22.5</v>
          </cell>
        </row>
        <row r="270">
          <cell r="AQ270">
            <v>15.8</v>
          </cell>
        </row>
        <row r="271">
          <cell r="AQ271">
            <v>22.8</v>
          </cell>
        </row>
        <row r="272">
          <cell r="AQ272">
            <v>21.5</v>
          </cell>
        </row>
        <row r="273">
          <cell r="AQ273">
            <v>22.8</v>
          </cell>
        </row>
        <row r="274">
          <cell r="AQ274">
            <v>21</v>
          </cell>
        </row>
        <row r="275">
          <cell r="AQ275">
            <v>16.100000000000001</v>
          </cell>
        </row>
        <row r="276">
          <cell r="AQ276">
            <v>31.9</v>
          </cell>
        </row>
        <row r="277">
          <cell r="AQ277">
            <v>24.4</v>
          </cell>
        </row>
        <row r="278">
          <cell r="AQ278">
            <v>29.2</v>
          </cell>
        </row>
        <row r="279">
          <cell r="AQ279">
            <v>19.100000000000001</v>
          </cell>
        </row>
        <row r="280">
          <cell r="AQ280">
            <v>24.4</v>
          </cell>
        </row>
        <row r="281">
          <cell r="AQ281">
            <v>22</v>
          </cell>
        </row>
        <row r="282">
          <cell r="AQ282">
            <v>24</v>
          </cell>
        </row>
        <row r="283">
          <cell r="AQ283">
            <v>20.2</v>
          </cell>
        </row>
        <row r="284">
          <cell r="AQ284">
            <v>19.3</v>
          </cell>
        </row>
        <row r="285">
          <cell r="AQ285">
            <v>22.9</v>
          </cell>
        </row>
        <row r="286">
          <cell r="AQ286">
            <v>28.9</v>
          </cell>
        </row>
        <row r="287">
          <cell r="AQ287">
            <v>25.6</v>
          </cell>
        </row>
        <row r="288">
          <cell r="AQ288">
            <v>16.899999999999999</v>
          </cell>
        </row>
        <row r="289">
          <cell r="AQ289">
            <v>20.5</v>
          </cell>
        </row>
        <row r="290">
          <cell r="AQ290">
            <v>19.7</v>
          </cell>
        </row>
        <row r="291">
          <cell r="AQ291">
            <v>21.9</v>
          </cell>
        </row>
        <row r="292">
          <cell r="AQ292">
            <v>17.2</v>
          </cell>
        </row>
        <row r="293">
          <cell r="AQ293">
            <v>26.5</v>
          </cell>
        </row>
        <row r="294">
          <cell r="AQ294">
            <v>20.5</v>
          </cell>
        </row>
        <row r="295">
          <cell r="AQ295">
            <v>17.2</v>
          </cell>
        </row>
        <row r="296">
          <cell r="AQ296">
            <v>19.899999999999999</v>
          </cell>
        </row>
        <row r="297">
          <cell r="AQ297">
            <v>24.3</v>
          </cell>
        </row>
        <row r="298">
          <cell r="AQ298">
            <v>15.1</v>
          </cell>
        </row>
        <row r="299">
          <cell r="AQ299">
            <v>18.7</v>
          </cell>
        </row>
        <row r="300">
          <cell r="AQ300">
            <v>20.100000000000001</v>
          </cell>
        </row>
        <row r="301">
          <cell r="AQ301">
            <v>27.4</v>
          </cell>
        </row>
        <row r="302">
          <cell r="AQ302">
            <v>19.7</v>
          </cell>
        </row>
        <row r="303">
          <cell r="AQ303">
            <v>21.6</v>
          </cell>
        </row>
        <row r="304">
          <cell r="AQ304">
            <v>23.5</v>
          </cell>
        </row>
        <row r="305">
          <cell r="AQ305">
            <v>24</v>
          </cell>
        </row>
        <row r="306">
          <cell r="AQ306">
            <v>21</v>
          </cell>
        </row>
        <row r="307">
          <cell r="AQ307">
            <v>33.6</v>
          </cell>
        </row>
        <row r="308">
          <cell r="AQ308">
            <v>18.8</v>
          </cell>
        </row>
        <row r="309">
          <cell r="AQ309">
            <v>18.100000000000001</v>
          </cell>
        </row>
        <row r="310">
          <cell r="AQ310">
            <v>21</v>
          </cell>
        </row>
        <row r="311">
          <cell r="AQ311">
            <v>17.899999999999999</v>
          </cell>
        </row>
        <row r="312">
          <cell r="AQ312">
            <v>20.6</v>
          </cell>
        </row>
        <row r="313">
          <cell r="AQ313">
            <v>19.8</v>
          </cell>
        </row>
        <row r="314">
          <cell r="AQ314">
            <v>19.7</v>
          </cell>
        </row>
        <row r="315">
          <cell r="AQ315">
            <v>18.8</v>
          </cell>
        </row>
        <row r="316">
          <cell r="AQ316">
            <v>19.5</v>
          </cell>
        </row>
        <row r="317">
          <cell r="AQ317">
            <v>21</v>
          </cell>
        </row>
        <row r="318">
          <cell r="AQ318">
            <v>33</v>
          </cell>
        </row>
        <row r="319">
          <cell r="AQ319">
            <v>20.399999999999999</v>
          </cell>
        </row>
        <row r="320">
          <cell r="AQ320">
            <v>18.5</v>
          </cell>
        </row>
        <row r="321">
          <cell r="AQ321">
            <v>19.2</v>
          </cell>
        </row>
        <row r="322">
          <cell r="AQ322">
            <v>33.4</v>
          </cell>
        </row>
        <row r="323">
          <cell r="AQ323">
            <v>21</v>
          </cell>
        </row>
        <row r="324">
          <cell r="AQ324">
            <v>22.9</v>
          </cell>
        </row>
        <row r="325">
          <cell r="AQ325">
            <v>17.100000000000001</v>
          </cell>
        </row>
        <row r="326">
          <cell r="AQ326">
            <v>21.6</v>
          </cell>
        </row>
        <row r="327">
          <cell r="AQ327">
            <v>28.2</v>
          </cell>
        </row>
        <row r="328">
          <cell r="AQ328">
            <v>20</v>
          </cell>
        </row>
        <row r="329">
          <cell r="AQ329">
            <v>18.600000000000001</v>
          </cell>
        </row>
        <row r="330">
          <cell r="AQ330">
            <v>16.399999999999999</v>
          </cell>
        </row>
        <row r="331">
          <cell r="AQ331">
            <v>17.899999999999999</v>
          </cell>
        </row>
        <row r="332">
          <cell r="AQ332">
            <v>19.8</v>
          </cell>
        </row>
        <row r="333">
          <cell r="AQ333">
            <v>21.3</v>
          </cell>
        </row>
        <row r="334">
          <cell r="AQ334">
            <v>29.5</v>
          </cell>
        </row>
        <row r="335">
          <cell r="AQ335">
            <v>28.5</v>
          </cell>
        </row>
        <row r="336">
          <cell r="AQ336">
            <v>27.5</v>
          </cell>
        </row>
        <row r="337">
          <cell r="AQ337">
            <v>19.600000000000001</v>
          </cell>
        </row>
        <row r="338">
          <cell r="AQ338">
            <v>19.8</v>
          </cell>
        </row>
        <row r="339">
          <cell r="AQ339">
            <v>20.6</v>
          </cell>
        </row>
        <row r="340">
          <cell r="AQ340">
            <v>16</v>
          </cell>
        </row>
        <row r="341">
          <cell r="AQ341">
            <v>20.2</v>
          </cell>
        </row>
        <row r="342">
          <cell r="AQ342">
            <v>29.7</v>
          </cell>
        </row>
        <row r="343">
          <cell r="AQ343">
            <v>23.8</v>
          </cell>
        </row>
        <row r="344">
          <cell r="AQ344">
            <v>20.5</v>
          </cell>
        </row>
        <row r="345">
          <cell r="AQ345">
            <v>18.600000000000001</v>
          </cell>
        </row>
        <row r="346">
          <cell r="AQ346">
            <v>23.6</v>
          </cell>
        </row>
        <row r="347">
          <cell r="AQ347">
            <v>23.2</v>
          </cell>
        </row>
        <row r="348">
          <cell r="AQ348">
            <v>23.2</v>
          </cell>
        </row>
        <row r="349">
          <cell r="AQ349">
            <v>28</v>
          </cell>
        </row>
        <row r="350">
          <cell r="AQ350">
            <v>22.1</v>
          </cell>
        </row>
        <row r="351">
          <cell r="AQ351">
            <v>21</v>
          </cell>
        </row>
        <row r="352">
          <cell r="AQ352">
            <v>25.5</v>
          </cell>
        </row>
        <row r="353">
          <cell r="AQ353">
            <v>18.100000000000001</v>
          </cell>
        </row>
        <row r="354">
          <cell r="AQ354">
            <v>19.8</v>
          </cell>
        </row>
        <row r="355">
          <cell r="AQ355">
            <v>19.899999999999999</v>
          </cell>
        </row>
        <row r="356">
          <cell r="AQ356">
            <v>21.3</v>
          </cell>
        </row>
        <row r="357">
          <cell r="AQ357">
            <v>23.3</v>
          </cell>
        </row>
        <row r="358">
          <cell r="AQ358">
            <v>37.1</v>
          </cell>
        </row>
        <row r="359">
          <cell r="AQ359">
            <v>23.5</v>
          </cell>
        </row>
        <row r="360">
          <cell r="AQ360">
            <v>19.399999999999999</v>
          </cell>
        </row>
        <row r="362">
          <cell r="AQ362">
            <v>17.2</v>
          </cell>
        </row>
        <row r="363">
          <cell r="AQ363">
            <v>15</v>
          </cell>
        </row>
        <row r="364">
          <cell r="AQ364">
            <v>18.399999999999999</v>
          </cell>
        </row>
        <row r="366">
          <cell r="AQ366">
            <v>16.7</v>
          </cell>
        </row>
        <row r="367">
          <cell r="AQ367">
            <v>24</v>
          </cell>
        </row>
        <row r="368">
          <cell r="AQ368">
            <v>22.1</v>
          </cell>
        </row>
        <row r="369">
          <cell r="AQ369">
            <v>21.4</v>
          </cell>
        </row>
        <row r="370">
          <cell r="AQ370">
            <v>23.2</v>
          </cell>
        </row>
        <row r="371">
          <cell r="AQ371">
            <v>20.399999999999999</v>
          </cell>
        </row>
        <row r="372">
          <cell r="AQ372">
            <v>20.2</v>
          </cell>
        </row>
        <row r="373">
          <cell r="AQ373">
            <v>21.6</v>
          </cell>
        </row>
        <row r="374">
          <cell r="AQ374">
            <v>19.7</v>
          </cell>
        </row>
        <row r="375">
          <cell r="AQ375">
            <v>22.9</v>
          </cell>
        </row>
        <row r="376">
          <cell r="AQ376">
            <v>17.600000000000001</v>
          </cell>
        </row>
        <row r="377">
          <cell r="AQ377">
            <v>23.3</v>
          </cell>
        </row>
        <row r="378">
          <cell r="AQ378">
            <v>22.4</v>
          </cell>
        </row>
        <row r="379">
          <cell r="AQ379">
            <v>17.8</v>
          </cell>
        </row>
        <row r="380">
          <cell r="AQ380">
            <v>28.2</v>
          </cell>
        </row>
        <row r="381">
          <cell r="AQ381">
            <v>21.9</v>
          </cell>
        </row>
        <row r="382">
          <cell r="AQ382">
            <v>20</v>
          </cell>
        </row>
        <row r="383">
          <cell r="AQ383">
            <v>20.100000000000001</v>
          </cell>
        </row>
        <row r="384">
          <cell r="AQ384">
            <v>23.6</v>
          </cell>
        </row>
        <row r="385">
          <cell r="AQ385">
            <v>26.6</v>
          </cell>
        </row>
        <row r="386">
          <cell r="AQ386">
            <v>23.7</v>
          </cell>
        </row>
        <row r="387">
          <cell r="AQ387">
            <v>19.8</v>
          </cell>
        </row>
        <row r="388">
          <cell r="AQ388">
            <v>17.5</v>
          </cell>
        </row>
        <row r="389">
          <cell r="AQ389">
            <v>17.399999999999999</v>
          </cell>
        </row>
        <row r="390">
          <cell r="AQ390">
            <v>22.7</v>
          </cell>
        </row>
        <row r="391">
          <cell r="AQ391">
            <v>17.8</v>
          </cell>
        </row>
        <row r="392">
          <cell r="AQ392">
            <v>27.8</v>
          </cell>
        </row>
        <row r="393">
          <cell r="AQ393">
            <v>29.7</v>
          </cell>
        </row>
        <row r="394">
          <cell r="AQ394">
            <v>20</v>
          </cell>
        </row>
        <row r="395">
          <cell r="AQ395">
            <v>23.4</v>
          </cell>
        </row>
        <row r="396">
          <cell r="AQ396">
            <v>17</v>
          </cell>
        </row>
        <row r="397">
          <cell r="AQ397">
            <v>19.899999999999999</v>
          </cell>
        </row>
        <row r="398">
          <cell r="AQ398">
            <v>19.7</v>
          </cell>
        </row>
        <row r="399">
          <cell r="AQ399">
            <v>28.3</v>
          </cell>
        </row>
        <row r="400">
          <cell r="AQ400">
            <v>21.7</v>
          </cell>
        </row>
        <row r="401">
          <cell r="AQ401">
            <v>25</v>
          </cell>
        </row>
        <row r="402">
          <cell r="AQ402">
            <v>22.1</v>
          </cell>
        </row>
        <row r="403">
          <cell r="AQ403">
            <v>17.899999999999999</v>
          </cell>
        </row>
        <row r="404">
          <cell r="AQ404">
            <v>20.5</v>
          </cell>
        </row>
        <row r="405">
          <cell r="AQ405">
            <v>19.7</v>
          </cell>
        </row>
        <row r="406">
          <cell r="AQ406">
            <v>20</v>
          </cell>
        </row>
        <row r="407">
          <cell r="AQ407">
            <v>26.4</v>
          </cell>
        </row>
        <row r="408">
          <cell r="AQ408">
            <v>22.6</v>
          </cell>
        </row>
        <row r="409">
          <cell r="AQ409">
            <v>16.8</v>
          </cell>
        </row>
        <row r="410">
          <cell r="AQ410">
            <v>19.3</v>
          </cell>
        </row>
        <row r="411">
          <cell r="AQ411">
            <v>27.3</v>
          </cell>
        </row>
        <row r="412">
          <cell r="AQ412">
            <v>28</v>
          </cell>
        </row>
        <row r="413">
          <cell r="AQ413">
            <v>24.4</v>
          </cell>
        </row>
        <row r="414">
          <cell r="AQ414">
            <v>18.899999999999999</v>
          </cell>
        </row>
        <row r="415">
          <cell r="AQ415">
            <v>28.8</v>
          </cell>
        </row>
        <row r="416">
          <cell r="AQ416">
            <v>17.5</v>
          </cell>
        </row>
        <row r="417">
          <cell r="AQ417">
            <v>23</v>
          </cell>
        </row>
        <row r="418">
          <cell r="AQ418">
            <v>20.8</v>
          </cell>
        </row>
        <row r="419">
          <cell r="AQ419">
            <v>21.4</v>
          </cell>
        </row>
        <row r="420">
          <cell r="AQ420">
            <v>16.8</v>
          </cell>
        </row>
        <row r="421">
          <cell r="AQ421">
            <v>19.8</v>
          </cell>
        </row>
        <row r="422">
          <cell r="AQ422">
            <v>19.399999999999999</v>
          </cell>
        </row>
        <row r="423">
          <cell r="AQ423">
            <v>36.299999999999997</v>
          </cell>
        </row>
        <row r="424">
          <cell r="AQ424">
            <v>20.3</v>
          </cell>
        </row>
        <row r="425">
          <cell r="AQ425">
            <v>22.1</v>
          </cell>
        </row>
        <row r="426">
          <cell r="AQ426">
            <v>21.9</v>
          </cell>
        </row>
        <row r="427">
          <cell r="AQ427">
            <v>21.7</v>
          </cell>
        </row>
        <row r="428">
          <cell r="AQ428">
            <v>18.2</v>
          </cell>
        </row>
        <row r="429">
          <cell r="AQ429">
            <v>15.4</v>
          </cell>
        </row>
        <row r="430">
          <cell r="AQ430">
            <v>22.9</v>
          </cell>
        </row>
        <row r="431">
          <cell r="AQ431">
            <v>24.3</v>
          </cell>
        </row>
        <row r="432">
          <cell r="AQ432">
            <v>24</v>
          </cell>
        </row>
        <row r="433">
          <cell r="AQ433">
            <v>24.2</v>
          </cell>
        </row>
        <row r="434">
          <cell r="AQ434">
            <v>23</v>
          </cell>
        </row>
        <row r="435">
          <cell r="AQ435">
            <v>28.3</v>
          </cell>
        </row>
        <row r="436">
          <cell r="AQ436">
            <v>21.6</v>
          </cell>
        </row>
        <row r="437">
          <cell r="AQ437">
            <v>16.899999999999999</v>
          </cell>
        </row>
        <row r="438">
          <cell r="AQ438">
            <v>19.8</v>
          </cell>
        </row>
        <row r="439">
          <cell r="AQ439">
            <v>17.600000000000001</v>
          </cell>
        </row>
        <row r="440">
          <cell r="AQ440">
            <v>19.5</v>
          </cell>
        </row>
        <row r="441">
          <cell r="AQ441">
            <v>26</v>
          </cell>
        </row>
        <row r="442">
          <cell r="AQ442">
            <v>16.100000000000001</v>
          </cell>
        </row>
        <row r="443">
          <cell r="AQ443">
            <v>22.3</v>
          </cell>
        </row>
        <row r="444">
          <cell r="AQ444">
            <v>19.899999999999999</v>
          </cell>
        </row>
        <row r="445">
          <cell r="AQ445">
            <v>27.3</v>
          </cell>
        </row>
        <row r="446">
          <cell r="AQ446">
            <v>27.4</v>
          </cell>
        </row>
        <row r="447">
          <cell r="AQ447">
            <v>21.3</v>
          </cell>
        </row>
        <row r="448">
          <cell r="AQ448">
            <v>23.3</v>
          </cell>
        </row>
        <row r="449">
          <cell r="AQ449">
            <v>21.9</v>
          </cell>
        </row>
        <row r="450">
          <cell r="AQ450">
            <v>17</v>
          </cell>
        </row>
        <row r="451">
          <cell r="AQ451">
            <v>15.1</v>
          </cell>
        </row>
        <row r="452">
          <cell r="AQ452">
            <v>30.7</v>
          </cell>
        </row>
        <row r="453">
          <cell r="AQ453">
            <v>18.899999999999999</v>
          </cell>
        </row>
        <row r="454">
          <cell r="AQ454">
            <v>17.8</v>
          </cell>
        </row>
        <row r="455">
          <cell r="AQ455">
            <v>22.6</v>
          </cell>
        </row>
        <row r="456">
          <cell r="AQ456">
            <v>25.5</v>
          </cell>
        </row>
        <row r="457">
          <cell r="AQ457">
            <v>24.8</v>
          </cell>
        </row>
        <row r="458">
          <cell r="AQ458">
            <v>19.8</v>
          </cell>
        </row>
        <row r="459">
          <cell r="AQ459">
            <v>18.3</v>
          </cell>
        </row>
        <row r="460">
          <cell r="AQ460">
            <v>17.3</v>
          </cell>
        </row>
        <row r="461">
          <cell r="AQ461">
            <v>27</v>
          </cell>
        </row>
        <row r="462">
          <cell r="AQ462">
            <v>19.399999999999999</v>
          </cell>
        </row>
        <row r="464">
          <cell r="AQ464">
            <v>27.6</v>
          </cell>
        </row>
        <row r="465">
          <cell r="AQ465">
            <v>19.399999999999999</v>
          </cell>
        </row>
        <row r="466">
          <cell r="AQ466">
            <v>19.8</v>
          </cell>
        </row>
        <row r="467">
          <cell r="AQ467">
            <v>33.799999999999997</v>
          </cell>
        </row>
        <row r="468">
          <cell r="AQ468">
            <v>30.6</v>
          </cell>
        </row>
        <row r="469">
          <cell r="AQ469">
            <v>22.6</v>
          </cell>
        </row>
        <row r="470">
          <cell r="AQ470">
            <v>18.3</v>
          </cell>
        </row>
        <row r="471">
          <cell r="AQ471">
            <v>25.1</v>
          </cell>
        </row>
        <row r="472">
          <cell r="AQ472">
            <v>19.399999999999999</v>
          </cell>
        </row>
        <row r="473">
          <cell r="AQ473">
            <v>20.7</v>
          </cell>
        </row>
        <row r="474">
          <cell r="AQ474">
            <v>22.1</v>
          </cell>
        </row>
        <row r="475">
          <cell r="AQ475">
            <v>19.7</v>
          </cell>
        </row>
        <row r="476">
          <cell r="AQ476">
            <v>19</v>
          </cell>
        </row>
        <row r="477">
          <cell r="AQ477">
            <v>25.3</v>
          </cell>
        </row>
        <row r="478">
          <cell r="AQ478">
            <v>16.600000000000001</v>
          </cell>
        </row>
        <row r="479">
          <cell r="AQ479">
            <v>16.600000000000001</v>
          </cell>
        </row>
        <row r="480">
          <cell r="AQ480">
            <v>18.2</v>
          </cell>
        </row>
        <row r="481">
          <cell r="AQ481">
            <v>19</v>
          </cell>
        </row>
        <row r="482">
          <cell r="AQ482">
            <v>19.399999999999999</v>
          </cell>
        </row>
        <row r="483">
          <cell r="AQ483">
            <v>26.8</v>
          </cell>
        </row>
        <row r="484">
          <cell r="AQ484">
            <v>25.7</v>
          </cell>
        </row>
        <row r="485">
          <cell r="AQ485">
            <v>24.9</v>
          </cell>
        </row>
        <row r="486">
          <cell r="AQ486">
            <v>19.2</v>
          </cell>
        </row>
        <row r="487">
          <cell r="AQ487">
            <v>31.8</v>
          </cell>
        </row>
        <row r="488">
          <cell r="AQ488">
            <v>16.399999999999999</v>
          </cell>
        </row>
        <row r="489">
          <cell r="AQ489">
            <v>20.7</v>
          </cell>
        </row>
        <row r="490">
          <cell r="AQ490">
            <v>20.5</v>
          </cell>
        </row>
        <row r="491">
          <cell r="AQ491">
            <v>22</v>
          </cell>
        </row>
        <row r="492">
          <cell r="AQ492">
            <v>20</v>
          </cell>
        </row>
        <row r="493">
          <cell r="AQ493">
            <v>35.9</v>
          </cell>
        </row>
        <row r="494">
          <cell r="AQ494">
            <v>17.7</v>
          </cell>
        </row>
        <row r="495">
          <cell r="AQ495">
            <v>18.2</v>
          </cell>
        </row>
        <row r="496">
          <cell r="AQ496">
            <v>16.600000000000001</v>
          </cell>
        </row>
        <row r="497">
          <cell r="AQ497">
            <v>19.600000000000001</v>
          </cell>
        </row>
        <row r="498">
          <cell r="AQ498">
            <v>19.2</v>
          </cell>
        </row>
        <row r="499">
          <cell r="AQ499">
            <v>21.2</v>
          </cell>
        </row>
        <row r="500">
          <cell r="AQ500">
            <v>22.6</v>
          </cell>
        </row>
        <row r="501">
          <cell r="AQ501">
            <v>18</v>
          </cell>
        </row>
        <row r="502">
          <cell r="AQ502">
            <v>26.9</v>
          </cell>
        </row>
        <row r="503">
          <cell r="AQ503">
            <v>16.899999999999999</v>
          </cell>
        </row>
        <row r="505">
          <cell r="AQ505">
            <v>26.8</v>
          </cell>
        </row>
        <row r="506">
          <cell r="AQ506">
            <v>21.1</v>
          </cell>
        </row>
        <row r="507">
          <cell r="AQ507">
            <v>19</v>
          </cell>
        </row>
        <row r="508">
          <cell r="AQ508">
            <v>20</v>
          </cell>
        </row>
        <row r="509">
          <cell r="AQ509">
            <v>22.1</v>
          </cell>
        </row>
        <row r="510">
          <cell r="AQ510">
            <v>18.5</v>
          </cell>
        </row>
        <row r="511">
          <cell r="AQ511">
            <v>17.600000000000001</v>
          </cell>
        </row>
        <row r="512">
          <cell r="AQ512">
            <v>22.4</v>
          </cell>
        </row>
        <row r="513">
          <cell r="AQ513">
            <v>18.5</v>
          </cell>
        </row>
        <row r="514">
          <cell r="AQ514">
            <v>23</v>
          </cell>
        </row>
        <row r="515">
          <cell r="AQ515">
            <v>24.1</v>
          </cell>
        </row>
        <row r="516">
          <cell r="AQ516">
            <v>22.9</v>
          </cell>
        </row>
        <row r="517">
          <cell r="AQ517">
            <v>22.5</v>
          </cell>
        </row>
        <row r="518">
          <cell r="AQ518">
            <v>21.1</v>
          </cell>
        </row>
        <row r="519">
          <cell r="AQ519">
            <v>35.1</v>
          </cell>
        </row>
        <row r="520">
          <cell r="AQ520">
            <v>18</v>
          </cell>
        </row>
        <row r="521">
          <cell r="AQ521">
            <v>17.600000000000001</v>
          </cell>
        </row>
        <row r="522">
          <cell r="AQ522">
            <v>21.3</v>
          </cell>
        </row>
        <row r="523">
          <cell r="AQ523">
            <v>23</v>
          </cell>
        </row>
        <row r="524">
          <cell r="AQ524">
            <v>27.9</v>
          </cell>
        </row>
        <row r="525">
          <cell r="AQ525">
            <v>18</v>
          </cell>
        </row>
        <row r="526">
          <cell r="AQ526">
            <v>21.4</v>
          </cell>
        </row>
        <row r="527">
          <cell r="AQ527">
            <v>22.5</v>
          </cell>
        </row>
        <row r="528">
          <cell r="AQ528">
            <v>21.9</v>
          </cell>
        </row>
        <row r="529">
          <cell r="AQ529">
            <v>22.1</v>
          </cell>
        </row>
        <row r="530">
          <cell r="AQ530">
            <v>23.2</v>
          </cell>
        </row>
        <row r="531">
          <cell r="AQ531">
            <v>24</v>
          </cell>
        </row>
        <row r="532">
          <cell r="AQ532">
            <v>21.4</v>
          </cell>
        </row>
        <row r="533">
          <cell r="AQ533">
            <v>23.4</v>
          </cell>
        </row>
        <row r="534">
          <cell r="AQ534">
            <v>22.3</v>
          </cell>
        </row>
        <row r="535">
          <cell r="AQ535">
            <v>19.5</v>
          </cell>
        </row>
        <row r="536">
          <cell r="AQ536">
            <v>21.4</v>
          </cell>
        </row>
        <row r="537">
          <cell r="AQ537">
            <v>36.6</v>
          </cell>
        </row>
        <row r="538">
          <cell r="AQ538">
            <v>19.2</v>
          </cell>
        </row>
        <row r="539">
          <cell r="AQ539">
            <v>17</v>
          </cell>
        </row>
        <row r="540">
          <cell r="AQ540">
            <v>22.8</v>
          </cell>
        </row>
        <row r="541">
          <cell r="AQ541">
            <v>24</v>
          </cell>
        </row>
        <row r="542">
          <cell r="AQ542">
            <v>19</v>
          </cell>
        </row>
        <row r="543">
          <cell r="AQ543">
            <v>21.9</v>
          </cell>
        </row>
        <row r="544">
          <cell r="AQ544">
            <v>20.8</v>
          </cell>
        </row>
        <row r="545">
          <cell r="AQ545">
            <v>22.8</v>
          </cell>
        </row>
        <row r="546">
          <cell r="AQ546">
            <v>26.6</v>
          </cell>
        </row>
        <row r="547">
          <cell r="AQ547">
            <v>21.4</v>
          </cell>
        </row>
        <row r="548">
          <cell r="AQ548">
            <v>17.600000000000001</v>
          </cell>
        </row>
        <row r="549">
          <cell r="AQ549">
            <v>28.3</v>
          </cell>
        </row>
        <row r="550">
          <cell r="AQ550">
            <v>19</v>
          </cell>
        </row>
        <row r="551">
          <cell r="AQ551">
            <v>21.6</v>
          </cell>
        </row>
        <row r="552">
          <cell r="AQ552">
            <v>19.399999999999999</v>
          </cell>
        </row>
        <row r="553">
          <cell r="AQ553">
            <v>27.1</v>
          </cell>
        </row>
        <row r="554">
          <cell r="AQ554">
            <v>19.600000000000001</v>
          </cell>
        </row>
        <row r="555">
          <cell r="AQ555">
            <v>18.3</v>
          </cell>
        </row>
        <row r="556">
          <cell r="AQ556">
            <v>29.9</v>
          </cell>
        </row>
        <row r="557">
          <cell r="AQ557">
            <v>22.1</v>
          </cell>
        </row>
        <row r="558">
          <cell r="AQ558">
            <v>18</v>
          </cell>
        </row>
        <row r="559">
          <cell r="AQ559">
            <v>25.7</v>
          </cell>
        </row>
        <row r="560">
          <cell r="AQ560">
            <v>24.4</v>
          </cell>
        </row>
        <row r="561">
          <cell r="AQ561">
            <v>18.100000000000001</v>
          </cell>
        </row>
        <row r="562">
          <cell r="AQ562">
            <v>16.3</v>
          </cell>
        </row>
        <row r="563">
          <cell r="AQ563">
            <v>20.6</v>
          </cell>
        </row>
        <row r="564">
          <cell r="AQ564">
            <v>20.100000000000001</v>
          </cell>
        </row>
        <row r="565">
          <cell r="AQ565">
            <v>22.7</v>
          </cell>
        </row>
        <row r="566">
          <cell r="AQ566">
            <v>17.600000000000001</v>
          </cell>
        </row>
        <row r="567">
          <cell r="AQ567">
            <v>22.6</v>
          </cell>
        </row>
        <row r="568">
          <cell r="AQ568">
            <v>21</v>
          </cell>
        </row>
        <row r="569">
          <cell r="AQ569">
            <v>31.6</v>
          </cell>
        </row>
        <row r="570">
          <cell r="AQ570">
            <v>20.5</v>
          </cell>
        </row>
        <row r="571">
          <cell r="AQ571">
            <v>21</v>
          </cell>
        </row>
        <row r="572">
          <cell r="AQ572">
            <v>16.2</v>
          </cell>
        </row>
        <row r="573">
          <cell r="AQ573">
            <v>32.9</v>
          </cell>
        </row>
        <row r="574">
          <cell r="AQ574">
            <v>28</v>
          </cell>
        </row>
        <row r="575">
          <cell r="AQ575">
            <v>20.100000000000001</v>
          </cell>
        </row>
        <row r="576">
          <cell r="AQ576">
            <v>22.5</v>
          </cell>
        </row>
        <row r="577">
          <cell r="AQ577">
            <v>20.7</v>
          </cell>
        </row>
        <row r="578">
          <cell r="AQ578">
            <v>29.4</v>
          </cell>
        </row>
        <row r="579">
          <cell r="AQ579">
            <v>18.2</v>
          </cell>
        </row>
        <row r="580">
          <cell r="AQ580">
            <v>23.6</v>
          </cell>
        </row>
        <row r="581">
          <cell r="AQ581">
            <v>26.8</v>
          </cell>
        </row>
        <row r="582">
          <cell r="AQ582">
            <v>26.1</v>
          </cell>
        </row>
        <row r="583">
          <cell r="AQ583">
            <v>23.9</v>
          </cell>
        </row>
        <row r="584">
          <cell r="AQ584">
            <v>19.7</v>
          </cell>
        </row>
        <row r="585">
          <cell r="AQ585">
            <v>18.8</v>
          </cell>
        </row>
        <row r="586">
          <cell r="AQ586">
            <v>22.9</v>
          </cell>
        </row>
        <row r="587">
          <cell r="AQ587">
            <v>18.7</v>
          </cell>
        </row>
        <row r="588">
          <cell r="AQ588">
            <v>19.5</v>
          </cell>
        </row>
        <row r="589">
          <cell r="AQ589">
            <v>20.7</v>
          </cell>
        </row>
        <row r="590">
          <cell r="AQ590">
            <v>30.3</v>
          </cell>
        </row>
        <row r="591">
          <cell r="AQ591">
            <v>20.6</v>
          </cell>
        </row>
        <row r="592">
          <cell r="AQ592">
            <v>22</v>
          </cell>
        </row>
        <row r="593">
          <cell r="AQ593">
            <v>18.2</v>
          </cell>
        </row>
        <row r="594">
          <cell r="AQ594">
            <v>25.2</v>
          </cell>
        </row>
        <row r="595">
          <cell r="AQ595">
            <v>18.600000000000001</v>
          </cell>
        </row>
        <row r="596">
          <cell r="AQ596">
            <v>22.3</v>
          </cell>
        </row>
        <row r="597">
          <cell r="AQ597">
            <v>18.600000000000001</v>
          </cell>
        </row>
        <row r="598">
          <cell r="AQ598">
            <v>23.6</v>
          </cell>
        </row>
        <row r="599">
          <cell r="AQ599">
            <v>17.7</v>
          </cell>
        </row>
        <row r="600">
          <cell r="AQ600">
            <v>19.600000000000001</v>
          </cell>
        </row>
        <row r="601">
          <cell r="AQ601">
            <v>19.3</v>
          </cell>
        </row>
        <row r="602">
          <cell r="AQ602">
            <v>18.899999999999999</v>
          </cell>
        </row>
        <row r="603">
          <cell r="AQ603">
            <v>24</v>
          </cell>
        </row>
        <row r="604">
          <cell r="AQ604">
            <v>21.6</v>
          </cell>
        </row>
        <row r="605">
          <cell r="AQ605">
            <v>26.3</v>
          </cell>
        </row>
        <row r="606">
          <cell r="AQ606">
            <v>22</v>
          </cell>
        </row>
        <row r="607">
          <cell r="AQ607">
            <v>24.9</v>
          </cell>
        </row>
        <row r="608">
          <cell r="AQ608">
            <v>16</v>
          </cell>
        </row>
        <row r="609">
          <cell r="AQ609">
            <v>28.9</v>
          </cell>
        </row>
        <row r="610">
          <cell r="AQ610">
            <v>23.8</v>
          </cell>
        </row>
        <row r="611">
          <cell r="AQ611">
            <v>20</v>
          </cell>
        </row>
        <row r="612">
          <cell r="AQ612">
            <v>20.399999999999999</v>
          </cell>
        </row>
        <row r="613">
          <cell r="AQ613">
            <v>22.4</v>
          </cell>
        </row>
        <row r="614">
          <cell r="AQ614">
            <v>19.5</v>
          </cell>
        </row>
        <row r="615">
          <cell r="AQ615">
            <v>20.7</v>
          </cell>
        </row>
        <row r="616">
          <cell r="AQ616">
            <v>21.5</v>
          </cell>
        </row>
        <row r="617">
          <cell r="AQ617">
            <v>17.399999999999999</v>
          </cell>
        </row>
        <row r="618">
          <cell r="AQ618">
            <v>19.899999999999999</v>
          </cell>
        </row>
        <row r="619">
          <cell r="AQ619">
            <v>19.899999999999999</v>
          </cell>
        </row>
        <row r="620">
          <cell r="AQ620">
            <v>24.7</v>
          </cell>
        </row>
        <row r="621">
          <cell r="AQ621">
            <v>21.1</v>
          </cell>
        </row>
        <row r="622">
          <cell r="AQ622">
            <v>26.5</v>
          </cell>
        </row>
        <row r="623">
          <cell r="AQ623">
            <v>19.2</v>
          </cell>
        </row>
        <row r="624">
          <cell r="AQ624">
            <v>24.7</v>
          </cell>
        </row>
        <row r="625">
          <cell r="AQ625">
            <v>17.3</v>
          </cell>
        </row>
        <row r="626">
          <cell r="AQ626">
            <v>23.3</v>
          </cell>
        </row>
        <row r="627">
          <cell r="AQ627">
            <v>21.8</v>
          </cell>
        </row>
        <row r="628">
          <cell r="AQ628">
            <v>19.399999999999999</v>
          </cell>
        </row>
        <row r="629">
          <cell r="AQ629">
            <v>19.8</v>
          </cell>
        </row>
        <row r="630">
          <cell r="AQ630">
            <v>17.600000000000001</v>
          </cell>
        </row>
        <row r="631">
          <cell r="AQ631">
            <v>20.2</v>
          </cell>
        </row>
        <row r="632">
          <cell r="AQ632">
            <v>22.1</v>
          </cell>
        </row>
        <row r="634">
          <cell r="AQ634">
            <v>23.6</v>
          </cell>
        </row>
        <row r="635">
          <cell r="AQ635">
            <v>17.2</v>
          </cell>
        </row>
        <row r="636">
          <cell r="AQ636">
            <v>23</v>
          </cell>
        </row>
        <row r="637">
          <cell r="AQ637">
            <v>22.4</v>
          </cell>
        </row>
        <row r="638">
          <cell r="AQ638">
            <v>24.4</v>
          </cell>
        </row>
        <row r="639">
          <cell r="AQ639">
            <v>19.399999999999999</v>
          </cell>
        </row>
        <row r="640">
          <cell r="AQ640">
            <v>18.7</v>
          </cell>
        </row>
        <row r="641">
          <cell r="AQ641">
            <v>17.8</v>
          </cell>
        </row>
        <row r="642">
          <cell r="AQ642">
            <v>27.1</v>
          </cell>
        </row>
        <row r="643">
          <cell r="AQ643">
            <v>20.100000000000001</v>
          </cell>
        </row>
        <row r="644">
          <cell r="AQ644">
            <v>18.3</v>
          </cell>
        </row>
        <row r="645">
          <cell r="AQ645">
            <v>20.3</v>
          </cell>
        </row>
        <row r="646">
          <cell r="AQ646">
            <v>21.5</v>
          </cell>
        </row>
        <row r="647">
          <cell r="AQ647">
            <v>27.1</v>
          </cell>
        </row>
        <row r="648">
          <cell r="AQ648">
            <v>21.8</v>
          </cell>
        </row>
        <row r="649">
          <cell r="AQ649">
            <v>21.5</v>
          </cell>
        </row>
        <row r="650">
          <cell r="AQ650">
            <v>22.3</v>
          </cell>
        </row>
        <row r="651">
          <cell r="AQ651">
            <v>20.2</v>
          </cell>
        </row>
        <row r="652">
          <cell r="AQ652">
            <v>28.3</v>
          </cell>
        </row>
        <row r="653">
          <cell r="AQ653">
            <v>17</v>
          </cell>
        </row>
        <row r="654">
          <cell r="AQ654">
            <v>18.7</v>
          </cell>
        </row>
        <row r="655">
          <cell r="AQ655">
            <v>21.1</v>
          </cell>
        </row>
        <row r="656">
          <cell r="AQ656">
            <v>19.899999999999999</v>
          </cell>
        </row>
        <row r="657">
          <cell r="AQ657">
            <v>36.6</v>
          </cell>
        </row>
        <row r="658">
          <cell r="AQ658">
            <v>18.5</v>
          </cell>
        </row>
        <row r="659">
          <cell r="AQ659">
            <v>22.1</v>
          </cell>
        </row>
        <row r="660">
          <cell r="AQ660">
            <v>16.3</v>
          </cell>
        </row>
        <row r="661">
          <cell r="AQ661">
            <v>24.2</v>
          </cell>
        </row>
        <row r="662">
          <cell r="AQ662">
            <v>18.600000000000001</v>
          </cell>
        </row>
        <row r="663">
          <cell r="AQ663">
            <v>20.8</v>
          </cell>
        </row>
        <row r="664">
          <cell r="AQ664">
            <v>23.9</v>
          </cell>
        </row>
        <row r="665">
          <cell r="AQ665">
            <v>22.8</v>
          </cell>
        </row>
        <row r="666">
          <cell r="AQ666">
            <v>19.600000000000001</v>
          </cell>
        </row>
        <row r="667">
          <cell r="AQ667">
            <v>27.9</v>
          </cell>
        </row>
        <row r="668">
          <cell r="AQ668">
            <v>19.899999999999999</v>
          </cell>
        </row>
        <row r="669">
          <cell r="AQ669">
            <v>20.6</v>
          </cell>
        </row>
        <row r="670">
          <cell r="AQ670">
            <v>17.399999999999999</v>
          </cell>
        </row>
        <row r="671">
          <cell r="AQ671">
            <v>20.3</v>
          </cell>
        </row>
        <row r="672">
          <cell r="AQ672">
            <v>22.7</v>
          </cell>
        </row>
        <row r="673">
          <cell r="AQ673">
            <v>23.9</v>
          </cell>
        </row>
        <row r="674">
          <cell r="AQ674">
            <v>22</v>
          </cell>
        </row>
        <row r="675">
          <cell r="AQ675">
            <v>32.6</v>
          </cell>
        </row>
        <row r="676">
          <cell r="AQ676">
            <v>20.5</v>
          </cell>
        </row>
        <row r="677">
          <cell r="AQ677">
            <v>23.2</v>
          </cell>
        </row>
        <row r="678">
          <cell r="AQ678">
            <v>44.6</v>
          </cell>
        </row>
        <row r="679">
          <cell r="AQ679">
            <v>23.1</v>
          </cell>
        </row>
        <row r="680">
          <cell r="AQ680">
            <v>26.5</v>
          </cell>
        </row>
        <row r="681">
          <cell r="AQ681">
            <v>22.5</v>
          </cell>
        </row>
        <row r="682">
          <cell r="AQ682">
            <v>22.9</v>
          </cell>
        </row>
        <row r="683">
          <cell r="AQ683">
            <v>26.6</v>
          </cell>
        </row>
        <row r="684">
          <cell r="AQ684">
            <v>25.3</v>
          </cell>
        </row>
        <row r="685">
          <cell r="AQ685">
            <v>20.5</v>
          </cell>
        </row>
        <row r="686">
          <cell r="AQ686">
            <v>18.899999999999999</v>
          </cell>
        </row>
        <row r="687">
          <cell r="AQ687">
            <v>17.7</v>
          </cell>
        </row>
        <row r="688">
          <cell r="AQ688">
            <v>19.600000000000001</v>
          </cell>
        </row>
        <row r="689">
          <cell r="AQ689">
            <v>16</v>
          </cell>
        </row>
        <row r="690">
          <cell r="AQ690">
            <v>18.2</v>
          </cell>
        </row>
        <row r="691">
          <cell r="AQ691">
            <v>19.3</v>
          </cell>
        </row>
        <row r="692">
          <cell r="AQ692">
            <v>26.7</v>
          </cell>
        </row>
        <row r="693">
          <cell r="AQ693">
            <v>16.8</v>
          </cell>
        </row>
        <row r="694">
          <cell r="AQ694">
            <v>23.2</v>
          </cell>
        </row>
        <row r="695">
          <cell r="AQ695">
            <v>36.700000000000003</v>
          </cell>
        </row>
        <row r="696">
          <cell r="AQ696">
            <v>18.2</v>
          </cell>
        </row>
        <row r="697">
          <cell r="AQ697">
            <v>19.899999999999999</v>
          </cell>
        </row>
        <row r="698">
          <cell r="AQ698">
            <v>19.3</v>
          </cell>
        </row>
        <row r="699">
          <cell r="AQ699">
            <v>21.7</v>
          </cell>
        </row>
        <row r="700">
          <cell r="AQ700">
            <v>20</v>
          </cell>
        </row>
        <row r="701">
          <cell r="AQ701">
            <v>19.399999999999999</v>
          </cell>
        </row>
        <row r="702">
          <cell r="AQ702">
            <v>26.3</v>
          </cell>
        </row>
        <row r="703">
          <cell r="AQ703">
            <v>31.5</v>
          </cell>
        </row>
        <row r="704">
          <cell r="AQ704">
            <v>20.8</v>
          </cell>
        </row>
        <row r="705">
          <cell r="AQ705">
            <v>20.399999999999999</v>
          </cell>
        </row>
        <row r="706">
          <cell r="AQ706">
            <v>19.100000000000001</v>
          </cell>
        </row>
        <row r="707">
          <cell r="AQ707">
            <v>15.6</v>
          </cell>
        </row>
        <row r="708">
          <cell r="AQ708">
            <v>25.2</v>
          </cell>
        </row>
        <row r="709">
          <cell r="AQ709">
            <v>17.2</v>
          </cell>
        </row>
        <row r="710">
          <cell r="AQ710">
            <v>21.1</v>
          </cell>
        </row>
        <row r="711">
          <cell r="AQ711">
            <v>19.8</v>
          </cell>
        </row>
        <row r="712">
          <cell r="AQ712">
            <v>23.7</v>
          </cell>
        </row>
        <row r="713">
          <cell r="AQ713">
            <v>22.5</v>
          </cell>
        </row>
        <row r="714">
          <cell r="AQ714">
            <v>23.4</v>
          </cell>
        </row>
        <row r="715">
          <cell r="AQ715">
            <v>19.5</v>
          </cell>
        </row>
        <row r="716">
          <cell r="AQ716">
            <v>22.4</v>
          </cell>
        </row>
        <row r="717">
          <cell r="AQ717">
            <v>20.100000000000001</v>
          </cell>
        </row>
        <row r="718">
          <cell r="AQ718">
            <v>18.7</v>
          </cell>
        </row>
        <row r="719">
          <cell r="AQ719">
            <v>24.6</v>
          </cell>
        </row>
        <row r="720">
          <cell r="AQ720">
            <v>17.600000000000001</v>
          </cell>
        </row>
        <row r="721">
          <cell r="AQ721">
            <v>30.2</v>
          </cell>
        </row>
        <row r="722">
          <cell r="AQ722">
            <v>21.3</v>
          </cell>
        </row>
        <row r="723">
          <cell r="AQ723">
            <v>19.600000000000001</v>
          </cell>
        </row>
        <row r="724">
          <cell r="AQ724">
            <v>23.8</v>
          </cell>
        </row>
        <row r="725">
          <cell r="AQ725">
            <v>22.5</v>
          </cell>
        </row>
        <row r="726">
          <cell r="AQ726">
            <v>20.7</v>
          </cell>
        </row>
        <row r="727">
          <cell r="AQ727">
            <v>21</v>
          </cell>
        </row>
        <row r="728">
          <cell r="AQ728">
            <v>16.8</v>
          </cell>
        </row>
        <row r="729">
          <cell r="AQ729">
            <v>23.4</v>
          </cell>
        </row>
        <row r="730">
          <cell r="AQ730">
            <v>20.100000000000001</v>
          </cell>
        </row>
        <row r="731">
          <cell r="AQ731">
            <v>29.6</v>
          </cell>
        </row>
        <row r="732">
          <cell r="AQ732">
            <v>21.1</v>
          </cell>
        </row>
        <row r="733">
          <cell r="AQ733">
            <v>19.600000000000001</v>
          </cell>
        </row>
        <row r="734">
          <cell r="AQ734">
            <v>28.3</v>
          </cell>
        </row>
        <row r="735">
          <cell r="AQ735">
            <v>21.5</v>
          </cell>
        </row>
        <row r="736">
          <cell r="AQ736">
            <v>17.5</v>
          </cell>
        </row>
        <row r="738">
          <cell r="AQ738">
            <v>23.5</v>
          </cell>
        </row>
        <row r="739">
          <cell r="AQ739">
            <v>20.5</v>
          </cell>
        </row>
        <row r="740">
          <cell r="AQ740">
            <v>26.8</v>
          </cell>
        </row>
        <row r="741">
          <cell r="AQ741">
            <v>19.5</v>
          </cell>
        </row>
        <row r="742">
          <cell r="AQ742">
            <v>22</v>
          </cell>
        </row>
        <row r="743">
          <cell r="AQ743">
            <v>21.1</v>
          </cell>
        </row>
        <row r="744">
          <cell r="AQ744">
            <v>18.8</v>
          </cell>
        </row>
        <row r="745">
          <cell r="AQ745">
            <v>22.8</v>
          </cell>
        </row>
        <row r="746">
          <cell r="AQ746">
            <v>23.8</v>
          </cell>
        </row>
        <row r="747">
          <cell r="AQ747">
            <v>18.8</v>
          </cell>
        </row>
        <row r="748">
          <cell r="AQ748">
            <v>20.399999999999999</v>
          </cell>
        </row>
        <row r="750">
          <cell r="AQ750">
            <v>22.7</v>
          </cell>
        </row>
        <row r="751">
          <cell r="AQ751">
            <v>21.1</v>
          </cell>
        </row>
        <row r="752">
          <cell r="AQ752">
            <v>19.399999999999999</v>
          </cell>
        </row>
        <row r="753">
          <cell r="AQ753">
            <v>18.8</v>
          </cell>
        </row>
        <row r="754">
          <cell r="AQ754">
            <v>20.7</v>
          </cell>
        </row>
        <row r="755">
          <cell r="AQ755">
            <v>16.899999999999999</v>
          </cell>
        </row>
        <row r="756">
          <cell r="AQ756">
            <v>19.600000000000001</v>
          </cell>
        </row>
        <row r="757">
          <cell r="AQ757">
            <v>18.399999999999999</v>
          </cell>
        </row>
        <row r="758">
          <cell r="AQ758">
            <v>24.8</v>
          </cell>
        </row>
        <row r="759">
          <cell r="AQ759">
            <v>19.2</v>
          </cell>
        </row>
        <row r="760">
          <cell r="AQ760">
            <v>27.2</v>
          </cell>
        </row>
        <row r="761">
          <cell r="AQ761">
            <v>19.7</v>
          </cell>
        </row>
        <row r="762">
          <cell r="AQ762">
            <v>21.8</v>
          </cell>
        </row>
        <row r="763">
          <cell r="AQ763">
            <v>19.600000000000001</v>
          </cell>
        </row>
        <row r="764">
          <cell r="AQ764">
            <v>24</v>
          </cell>
        </row>
        <row r="765">
          <cell r="AQ765">
            <v>22.5</v>
          </cell>
        </row>
        <row r="766">
          <cell r="AQ766">
            <v>19.899999999999999</v>
          </cell>
        </row>
        <row r="767">
          <cell r="AQ767">
            <v>31</v>
          </cell>
        </row>
        <row r="768">
          <cell r="AQ768">
            <v>26.2</v>
          </cell>
        </row>
        <row r="769">
          <cell r="AQ769">
            <v>27</v>
          </cell>
        </row>
        <row r="770">
          <cell r="AQ770">
            <v>19.100000000000001</v>
          </cell>
        </row>
        <row r="771">
          <cell r="AQ771">
            <v>21.3</v>
          </cell>
        </row>
        <row r="772">
          <cell r="AQ772">
            <v>20.100000000000001</v>
          </cell>
        </row>
        <row r="773">
          <cell r="AQ773">
            <v>32.5</v>
          </cell>
        </row>
        <row r="774">
          <cell r="AQ774">
            <v>20.5</v>
          </cell>
        </row>
        <row r="775">
          <cell r="AQ775">
            <v>16.5</v>
          </cell>
        </row>
        <row r="776">
          <cell r="AQ776">
            <v>29.8</v>
          </cell>
        </row>
        <row r="777">
          <cell r="AQ777">
            <v>23</v>
          </cell>
        </row>
        <row r="778">
          <cell r="AQ778">
            <v>18.600000000000001</v>
          </cell>
        </row>
        <row r="779">
          <cell r="AQ779">
            <v>29.3</v>
          </cell>
        </row>
        <row r="780">
          <cell r="AQ780">
            <v>21.8</v>
          </cell>
        </row>
        <row r="781">
          <cell r="AQ781">
            <v>25.7</v>
          </cell>
        </row>
        <row r="782">
          <cell r="AQ782">
            <v>35.9</v>
          </cell>
        </row>
        <row r="783">
          <cell r="AQ783">
            <v>28.5</v>
          </cell>
        </row>
        <row r="784">
          <cell r="AQ784">
            <v>23.7</v>
          </cell>
        </row>
        <row r="785">
          <cell r="AQ785">
            <v>19.8</v>
          </cell>
        </row>
        <row r="786">
          <cell r="AQ786">
            <v>26.3</v>
          </cell>
        </row>
        <row r="787">
          <cell r="AQ787">
            <v>17.600000000000001</v>
          </cell>
        </row>
        <row r="788">
          <cell r="AQ788">
            <v>22.7</v>
          </cell>
        </row>
        <row r="789">
          <cell r="AQ789">
            <v>19.5</v>
          </cell>
        </row>
        <row r="790">
          <cell r="AQ790">
            <v>22.2</v>
          </cell>
        </row>
        <row r="791">
          <cell r="AQ791">
            <v>17.899999999999999</v>
          </cell>
        </row>
        <row r="792">
          <cell r="AQ792">
            <v>18.600000000000001</v>
          </cell>
        </row>
        <row r="793">
          <cell r="AQ793">
            <v>27.6</v>
          </cell>
        </row>
        <row r="794">
          <cell r="AQ794">
            <v>24.6</v>
          </cell>
        </row>
        <row r="795">
          <cell r="AQ795">
            <v>19.8</v>
          </cell>
        </row>
        <row r="796">
          <cell r="AQ796">
            <v>23</v>
          </cell>
        </row>
        <row r="797">
          <cell r="AQ797">
            <v>22.9</v>
          </cell>
        </row>
        <row r="798">
          <cell r="AQ798">
            <v>18.100000000000001</v>
          </cell>
        </row>
        <row r="799">
          <cell r="AQ799">
            <v>19.7</v>
          </cell>
        </row>
        <row r="800">
          <cell r="AQ800">
            <v>28.2</v>
          </cell>
        </row>
        <row r="801">
          <cell r="AQ801">
            <v>20.5</v>
          </cell>
        </row>
        <row r="802">
          <cell r="AQ802">
            <v>22.4</v>
          </cell>
        </row>
        <row r="803">
          <cell r="AQ803">
            <v>21.1</v>
          </cell>
        </row>
        <row r="804">
          <cell r="AQ804">
            <v>20.9</v>
          </cell>
        </row>
        <row r="805">
          <cell r="AQ805">
            <v>28.9</v>
          </cell>
        </row>
        <row r="806">
          <cell r="AQ806">
            <v>16.7</v>
          </cell>
        </row>
        <row r="807">
          <cell r="AQ807">
            <v>26.3</v>
          </cell>
        </row>
        <row r="808">
          <cell r="AQ808">
            <v>32.9</v>
          </cell>
        </row>
        <row r="809">
          <cell r="AQ809">
            <v>21.3</v>
          </cell>
        </row>
        <row r="810">
          <cell r="AQ810">
            <v>22</v>
          </cell>
        </row>
        <row r="811">
          <cell r="AQ811">
            <v>27.3</v>
          </cell>
        </row>
        <row r="812">
          <cell r="AQ812">
            <v>38.1</v>
          </cell>
        </row>
        <row r="813">
          <cell r="AQ813">
            <v>17.899999999999999</v>
          </cell>
        </row>
        <row r="814">
          <cell r="AQ814">
            <v>25</v>
          </cell>
        </row>
        <row r="815">
          <cell r="AQ815">
            <v>20</v>
          </cell>
        </row>
        <row r="816">
          <cell r="AQ816">
            <v>22.6</v>
          </cell>
        </row>
        <row r="817">
          <cell r="AQ817">
            <v>30.3</v>
          </cell>
        </row>
        <row r="818">
          <cell r="AQ818">
            <v>33.1</v>
          </cell>
        </row>
        <row r="819">
          <cell r="AQ819">
            <v>25.9</v>
          </cell>
        </row>
        <row r="820">
          <cell r="AQ820">
            <v>30.7</v>
          </cell>
        </row>
        <row r="821">
          <cell r="AQ821">
            <v>36.9</v>
          </cell>
        </row>
        <row r="822">
          <cell r="AQ822">
            <v>22.8</v>
          </cell>
        </row>
        <row r="823">
          <cell r="AQ823">
            <v>25.5</v>
          </cell>
        </row>
        <row r="824">
          <cell r="AQ824">
            <v>23</v>
          </cell>
        </row>
        <row r="825">
          <cell r="AQ825">
            <v>20.8</v>
          </cell>
        </row>
        <row r="826">
          <cell r="AQ826">
            <v>19.5</v>
          </cell>
        </row>
        <row r="827">
          <cell r="AQ827">
            <v>30.7</v>
          </cell>
        </row>
        <row r="828">
          <cell r="AQ828">
            <v>16.5</v>
          </cell>
        </row>
        <row r="829">
          <cell r="AQ829">
            <v>21.1</v>
          </cell>
        </row>
        <row r="830">
          <cell r="AQ830">
            <v>19.5</v>
          </cell>
        </row>
        <row r="831">
          <cell r="AQ831">
            <v>22.5</v>
          </cell>
        </row>
        <row r="832">
          <cell r="AQ832">
            <v>16.5</v>
          </cell>
        </row>
        <row r="833">
          <cell r="AQ833">
            <v>24.3</v>
          </cell>
        </row>
        <row r="834">
          <cell r="AQ834">
            <v>21.3</v>
          </cell>
        </row>
        <row r="835">
          <cell r="AQ835">
            <v>18</v>
          </cell>
        </row>
        <row r="836">
          <cell r="AQ836">
            <v>17.399999999999999</v>
          </cell>
        </row>
        <row r="837">
          <cell r="AQ837">
            <v>17</v>
          </cell>
        </row>
        <row r="838">
          <cell r="AQ838">
            <v>19.600000000000001</v>
          </cell>
        </row>
        <row r="839">
          <cell r="AQ839">
            <v>21.5</v>
          </cell>
        </row>
        <row r="840">
          <cell r="AQ840">
            <v>21.9</v>
          </cell>
        </row>
        <row r="841">
          <cell r="AQ841">
            <v>21.8</v>
          </cell>
        </row>
        <row r="842">
          <cell r="AQ842">
            <v>21</v>
          </cell>
        </row>
        <row r="843">
          <cell r="AQ843">
            <v>23.1</v>
          </cell>
        </row>
        <row r="844">
          <cell r="AQ844">
            <v>17</v>
          </cell>
        </row>
        <row r="845">
          <cell r="AQ845">
            <v>19.8</v>
          </cell>
        </row>
        <row r="846">
          <cell r="AQ846">
            <v>18.2</v>
          </cell>
        </row>
        <row r="847">
          <cell r="AQ847">
            <v>24.3</v>
          </cell>
        </row>
        <row r="848">
          <cell r="AQ848">
            <v>19.3</v>
          </cell>
        </row>
        <row r="849">
          <cell r="AQ849">
            <v>19.899999999999999</v>
          </cell>
        </row>
        <row r="850">
          <cell r="AQ850">
            <v>21.3</v>
          </cell>
        </row>
        <row r="851">
          <cell r="AQ851">
            <v>21.5</v>
          </cell>
        </row>
        <row r="852">
          <cell r="AQ852">
            <v>18.2</v>
          </cell>
        </row>
        <row r="853">
          <cell r="AQ853">
            <v>25.1</v>
          </cell>
        </row>
        <row r="854">
          <cell r="AQ854">
            <v>23</v>
          </cell>
        </row>
        <row r="855">
          <cell r="AQ855">
            <v>20</v>
          </cell>
        </row>
        <row r="856">
          <cell r="AQ856">
            <v>16.5</v>
          </cell>
        </row>
        <row r="857">
          <cell r="AQ857">
            <v>21.3</v>
          </cell>
        </row>
        <row r="858">
          <cell r="AQ858">
            <v>21.3</v>
          </cell>
        </row>
        <row r="859">
          <cell r="AQ859">
            <v>28.7</v>
          </cell>
        </row>
        <row r="860">
          <cell r="AQ860">
            <v>21.7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7"/>
  <sheetViews>
    <sheetView zoomScale="80" zoomScaleNormal="80" workbookViewId="0">
      <selection activeCell="J17" sqref="J17"/>
    </sheetView>
  </sheetViews>
  <sheetFormatPr defaultRowHeight="15" x14ac:dyDescent="0.25"/>
  <cols>
    <col min="1" max="1" width="13.140625" customWidth="1"/>
    <col min="5" max="5" width="14.85546875" customWidth="1"/>
    <col min="6" max="6" width="15.28515625" customWidth="1"/>
    <col min="7" max="7" width="14.42578125" customWidth="1"/>
    <col min="8" max="8" width="15.85546875" customWidth="1"/>
    <col min="9" max="9" width="15" customWidth="1"/>
    <col min="10" max="10" width="20.28515625" customWidth="1"/>
    <col min="13" max="13" width="15.85546875" style="7" customWidth="1"/>
    <col min="14" max="14" width="18.85546875" style="7" customWidth="1"/>
    <col min="15" max="15" width="13.42578125" customWidth="1"/>
    <col min="16" max="16" width="16" customWidth="1"/>
    <col min="17" max="17" width="14.140625" style="7" customWidth="1"/>
    <col min="18" max="18" width="11.42578125" customWidth="1"/>
    <col min="19" max="19" width="16.28515625" customWidth="1"/>
    <col min="20" max="20" width="10.5703125" style="7" customWidth="1"/>
    <col min="22" max="22" width="11.7109375" customWidth="1"/>
    <col min="23" max="23" width="10.7109375" style="7" customWidth="1"/>
    <col min="24" max="24" width="12" customWidth="1"/>
    <col min="25" max="25" width="15.85546875" customWidth="1"/>
    <col min="26" max="26" width="16.140625" customWidth="1"/>
    <col min="27" max="27" width="16.42578125" customWidth="1"/>
    <col min="28" max="28" width="16.140625" customWidth="1"/>
    <col min="29" max="29" width="19.28515625" style="7" customWidth="1"/>
    <col min="30" max="30" width="21.42578125" customWidth="1"/>
    <col min="31" max="31" width="21.42578125" style="7" customWidth="1"/>
    <col min="32" max="32" width="19.7109375" customWidth="1"/>
    <col min="40" max="40" width="14.5703125" customWidth="1"/>
    <col min="41" max="41" width="16.85546875" customWidth="1"/>
    <col min="42" max="42" width="16.5703125" customWidth="1"/>
    <col min="43" max="43" width="14.28515625" customWidth="1"/>
    <col min="44" max="44" width="18" customWidth="1"/>
    <col min="45" max="45" width="18.42578125" customWidth="1"/>
  </cols>
  <sheetData>
    <row r="1" spans="1:45" x14ac:dyDescent="0.2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30</v>
      </c>
      <c r="G1" s="1" t="s">
        <v>29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6" t="s">
        <v>31</v>
      </c>
      <c r="N1" s="6" t="s">
        <v>32</v>
      </c>
      <c r="O1" s="1" t="s">
        <v>33</v>
      </c>
      <c r="P1" s="1" t="s">
        <v>34</v>
      </c>
      <c r="Q1" s="6" t="s">
        <v>35</v>
      </c>
      <c r="R1" s="1" t="s">
        <v>36</v>
      </c>
      <c r="S1" s="1" t="s">
        <v>10</v>
      </c>
      <c r="T1" s="6" t="s">
        <v>37</v>
      </c>
      <c r="U1" s="1" t="s">
        <v>38</v>
      </c>
      <c r="V1" s="1" t="s">
        <v>39</v>
      </c>
      <c r="W1" s="6" t="s">
        <v>40</v>
      </c>
      <c r="X1" s="1" t="s">
        <v>41</v>
      </c>
      <c r="Y1" s="1" t="s">
        <v>11</v>
      </c>
      <c r="Z1" s="1" t="s">
        <v>12</v>
      </c>
      <c r="AA1" s="1" t="s">
        <v>42</v>
      </c>
      <c r="AB1" s="1" t="s">
        <v>43</v>
      </c>
      <c r="AC1" s="6" t="s">
        <v>44</v>
      </c>
      <c r="AD1" s="1" t="s">
        <v>45</v>
      </c>
      <c r="AE1" s="6" t="s">
        <v>46</v>
      </c>
      <c r="AF1" s="1" t="s">
        <v>47</v>
      </c>
      <c r="AG1" s="1" t="s">
        <v>13</v>
      </c>
      <c r="AH1" s="1" t="s">
        <v>14</v>
      </c>
      <c r="AI1" s="1" t="s">
        <v>15</v>
      </c>
      <c r="AJ1" s="1" t="s">
        <v>16</v>
      </c>
      <c r="AK1" s="1" t="s">
        <v>17</v>
      </c>
      <c r="AL1" s="1" t="s">
        <v>18</v>
      </c>
      <c r="AM1" s="1" t="s">
        <v>19</v>
      </c>
      <c r="AN1" s="1" t="s">
        <v>20</v>
      </c>
      <c r="AO1" s="1" t="s">
        <v>21</v>
      </c>
      <c r="AP1" s="1" t="s">
        <v>22</v>
      </c>
      <c r="AQ1" s="1" t="s">
        <v>23</v>
      </c>
      <c r="AR1" s="1" t="s">
        <v>61</v>
      </c>
      <c r="AS1" s="13" t="s">
        <v>62</v>
      </c>
    </row>
    <row r="2" spans="1:45" x14ac:dyDescent="0.25">
      <c r="A2">
        <v>21405</v>
      </c>
      <c r="F2">
        <v>10</v>
      </c>
      <c r="G2">
        <v>15</v>
      </c>
      <c r="M2" s="7">
        <v>5</v>
      </c>
      <c r="N2" s="7">
        <v>2</v>
      </c>
      <c r="O2">
        <v>5</v>
      </c>
      <c r="P2">
        <v>3</v>
      </c>
      <c r="Q2" s="7">
        <v>98</v>
      </c>
      <c r="R2">
        <v>116</v>
      </c>
      <c r="U2">
        <v>25</v>
      </c>
      <c r="V2">
        <v>12</v>
      </c>
      <c r="X2">
        <v>8</v>
      </c>
      <c r="AA2">
        <v>15</v>
      </c>
      <c r="AB2">
        <v>15</v>
      </c>
      <c r="AR2" s="12">
        <f>(Q2/2.2)/((M2*0.3048)+(N2*0.0254))^2</f>
        <v>17.961912756670085</v>
      </c>
      <c r="AS2" s="12">
        <f>(R2/2.2)/(((O2*0.3048)+(P2*0.0254))^2)</f>
        <v>20.591442726667946</v>
      </c>
    </row>
    <row r="3" spans="1:45" x14ac:dyDescent="0.25">
      <c r="A3">
        <v>21665</v>
      </c>
      <c r="M3" s="7">
        <v>5</v>
      </c>
      <c r="N3" s="7">
        <v>3</v>
      </c>
      <c r="Q3" s="7">
        <v>108</v>
      </c>
      <c r="T3" s="7">
        <v>25</v>
      </c>
      <c r="W3" s="7">
        <v>0</v>
      </c>
      <c r="AC3" s="7" t="s">
        <v>25</v>
      </c>
      <c r="AE3" s="7" t="s">
        <v>25</v>
      </c>
      <c r="AR3" s="12">
        <f t="shared" ref="AR3:AR66" si="0">(Q3/2.2)/((M3*0.3048)+(N3*0.0254))^2</f>
        <v>19.171343228277056</v>
      </c>
      <c r="AS3" s="12" t="e">
        <f t="shared" ref="AS3:AS66" si="1">(R3/2.2)/(((O3*0.3048)+(P3*0.0254))^2)</f>
        <v>#DIV/0!</v>
      </c>
    </row>
    <row r="4" spans="1:45" x14ac:dyDescent="0.25">
      <c r="A4">
        <v>21715</v>
      </c>
      <c r="M4" s="7">
        <v>5</v>
      </c>
      <c r="N4" s="7">
        <v>2</v>
      </c>
      <c r="Q4" s="7">
        <v>105</v>
      </c>
      <c r="AC4" s="7" t="s">
        <v>27</v>
      </c>
      <c r="AE4" s="7" t="s">
        <v>25</v>
      </c>
      <c r="AR4" s="12">
        <f t="shared" si="0"/>
        <v>19.244906525003667</v>
      </c>
      <c r="AS4" s="12" t="e">
        <f t="shared" si="1"/>
        <v>#DIV/0!</v>
      </c>
    </row>
    <row r="5" spans="1:45" x14ac:dyDescent="0.25">
      <c r="A5">
        <v>22072</v>
      </c>
      <c r="F5">
        <v>10</v>
      </c>
      <c r="G5">
        <v>0</v>
      </c>
      <c r="O5">
        <v>5</v>
      </c>
      <c r="P5">
        <v>6</v>
      </c>
      <c r="R5">
        <v>157</v>
      </c>
      <c r="V5">
        <v>12</v>
      </c>
      <c r="X5">
        <v>21</v>
      </c>
      <c r="AA5">
        <v>14</v>
      </c>
      <c r="AB5">
        <v>15</v>
      </c>
      <c r="AR5" s="12" t="e">
        <f t="shared" si="0"/>
        <v>#DIV/0!</v>
      </c>
      <c r="AS5" s="12">
        <f t="shared" si="1"/>
        <v>25.393447564589426</v>
      </c>
    </row>
    <row r="6" spans="1:45" x14ac:dyDescent="0.25">
      <c r="A6">
        <v>22330</v>
      </c>
      <c r="M6" s="7">
        <v>5</v>
      </c>
      <c r="N6" s="7">
        <v>7</v>
      </c>
      <c r="Q6" s="7">
        <v>124</v>
      </c>
      <c r="T6" s="7">
        <v>4</v>
      </c>
      <c r="W6" s="7">
        <v>8</v>
      </c>
      <c r="AC6" s="7" t="s">
        <v>25</v>
      </c>
      <c r="AE6" s="7" t="s">
        <v>25</v>
      </c>
      <c r="AR6" s="12">
        <f t="shared" si="0"/>
        <v>19.461753417522509</v>
      </c>
      <c r="AS6" s="12" t="e">
        <f t="shared" si="1"/>
        <v>#DIV/0!</v>
      </c>
    </row>
    <row r="7" spans="1:45" x14ac:dyDescent="0.25">
      <c r="A7">
        <v>23772</v>
      </c>
      <c r="T7" s="7">
        <v>25</v>
      </c>
      <c r="W7" s="7">
        <v>5</v>
      </c>
      <c r="AC7" s="7" t="s">
        <v>25</v>
      </c>
      <c r="AE7" s="7" t="s">
        <v>25</v>
      </c>
      <c r="AR7" s="12" t="e">
        <f t="shared" si="0"/>
        <v>#DIV/0!</v>
      </c>
      <c r="AS7" s="12" t="e">
        <f t="shared" si="1"/>
        <v>#DIV/0!</v>
      </c>
    </row>
    <row r="8" spans="1:45" x14ac:dyDescent="0.25">
      <c r="A8">
        <v>23874</v>
      </c>
      <c r="M8" s="7">
        <v>5</v>
      </c>
      <c r="N8" s="7">
        <v>2.5</v>
      </c>
      <c r="Q8" s="7">
        <v>126</v>
      </c>
      <c r="T8" s="7">
        <v>25</v>
      </c>
      <c r="W8" s="7">
        <v>17</v>
      </c>
      <c r="AC8" s="7" t="s">
        <v>25</v>
      </c>
      <c r="AE8" s="7" t="s">
        <v>25</v>
      </c>
      <c r="AR8" s="12">
        <f t="shared" si="0"/>
        <v>22.725863633545448</v>
      </c>
      <c r="AS8" s="12" t="e">
        <f t="shared" si="1"/>
        <v>#DIV/0!</v>
      </c>
    </row>
    <row r="9" spans="1:45" x14ac:dyDescent="0.25">
      <c r="A9">
        <v>23976</v>
      </c>
      <c r="M9" s="7">
        <v>5</v>
      </c>
      <c r="N9" s="7">
        <v>6</v>
      </c>
      <c r="Q9" s="7">
        <v>133</v>
      </c>
      <c r="T9" s="7">
        <v>25</v>
      </c>
      <c r="W9" s="7">
        <v>5</v>
      </c>
      <c r="AC9" s="7" t="s">
        <v>25</v>
      </c>
      <c r="AE9" s="7" t="s">
        <v>25</v>
      </c>
      <c r="AR9" s="12">
        <f t="shared" si="0"/>
        <v>21.511646662996135</v>
      </c>
      <c r="AS9" s="12" t="e">
        <f t="shared" si="1"/>
        <v>#DIV/0!</v>
      </c>
    </row>
    <row r="10" spans="1:45" x14ac:dyDescent="0.25">
      <c r="A10">
        <v>23978</v>
      </c>
      <c r="M10" s="7">
        <v>5</v>
      </c>
      <c r="N10" s="7">
        <v>3</v>
      </c>
      <c r="Q10" s="7">
        <v>108</v>
      </c>
      <c r="T10" s="7">
        <v>25</v>
      </c>
      <c r="W10" s="7">
        <v>22</v>
      </c>
      <c r="AR10" s="12">
        <f t="shared" si="0"/>
        <v>19.171343228277056</v>
      </c>
      <c r="AS10" s="12" t="e">
        <f t="shared" si="1"/>
        <v>#DIV/0!</v>
      </c>
    </row>
    <row r="11" spans="1:45" x14ac:dyDescent="0.25">
      <c r="A11">
        <v>24050</v>
      </c>
      <c r="M11" s="7">
        <v>5</v>
      </c>
      <c r="N11" s="7">
        <v>5</v>
      </c>
      <c r="Q11" s="7">
        <v>163</v>
      </c>
      <c r="T11" s="7">
        <v>25</v>
      </c>
      <c r="W11" s="7">
        <v>9</v>
      </c>
      <c r="AC11" s="7" t="s">
        <v>25</v>
      </c>
      <c r="AE11" s="7" t="s">
        <v>25</v>
      </c>
      <c r="AR11" s="12">
        <f t="shared" si="0"/>
        <v>27.181334620872573</v>
      </c>
      <c r="AS11" s="12" t="e">
        <f t="shared" si="1"/>
        <v>#DIV/0!</v>
      </c>
    </row>
    <row r="12" spans="1:45" x14ac:dyDescent="0.25">
      <c r="A12">
        <v>24276</v>
      </c>
      <c r="M12" s="7">
        <v>5</v>
      </c>
      <c r="N12" s="7">
        <v>2.5</v>
      </c>
      <c r="Q12" s="7">
        <v>147</v>
      </c>
      <c r="T12" s="7">
        <v>25</v>
      </c>
      <c r="W12" s="7">
        <v>2</v>
      </c>
      <c r="AC12" s="7" t="s">
        <v>25</v>
      </c>
      <c r="AE12" s="7" t="s">
        <v>25</v>
      </c>
      <c r="AR12" s="12">
        <f t="shared" si="0"/>
        <v>26.513507572469688</v>
      </c>
      <c r="AS12" s="12" t="e">
        <f t="shared" si="1"/>
        <v>#DIV/0!</v>
      </c>
    </row>
    <row r="13" spans="1:45" x14ac:dyDescent="0.25">
      <c r="A13">
        <v>24356</v>
      </c>
      <c r="M13" s="7">
        <v>4</v>
      </c>
      <c r="N13" s="7">
        <v>10</v>
      </c>
      <c r="Q13" s="7">
        <v>124</v>
      </c>
      <c r="T13" s="7">
        <v>25</v>
      </c>
      <c r="W13" s="7">
        <v>19</v>
      </c>
      <c r="AC13" s="7" t="s">
        <v>25</v>
      </c>
      <c r="AE13" s="7" t="s">
        <v>25</v>
      </c>
      <c r="AR13" s="12">
        <f t="shared" si="0"/>
        <v>25.970217327960324</v>
      </c>
      <c r="AS13" s="12" t="e">
        <f t="shared" si="1"/>
        <v>#DIV/0!</v>
      </c>
    </row>
    <row r="14" spans="1:45" x14ac:dyDescent="0.25">
      <c r="A14">
        <v>24512</v>
      </c>
      <c r="M14" s="7">
        <v>4</v>
      </c>
      <c r="N14" s="7">
        <v>11</v>
      </c>
      <c r="Q14" s="7">
        <v>152</v>
      </c>
      <c r="T14" s="7">
        <v>15</v>
      </c>
      <c r="AC14" s="7" t="s">
        <v>25</v>
      </c>
      <c r="AE14" s="7" t="s">
        <v>25</v>
      </c>
      <c r="AR14" s="12">
        <f t="shared" si="0"/>
        <v>30.764470920182589</v>
      </c>
      <c r="AS14" s="12" t="e">
        <f t="shared" si="1"/>
        <v>#DIV/0!</v>
      </c>
    </row>
    <row r="15" spans="1:45" x14ac:dyDescent="0.25">
      <c r="A15">
        <v>24658</v>
      </c>
      <c r="M15" s="7">
        <v>5</v>
      </c>
      <c r="N15" s="7">
        <v>4</v>
      </c>
      <c r="Q15" s="7">
        <v>110</v>
      </c>
      <c r="T15" s="7">
        <v>25</v>
      </c>
      <c r="W15" s="7">
        <v>15</v>
      </c>
      <c r="AC15" s="7" t="s">
        <v>25</v>
      </c>
      <c r="AE15" s="7" t="s">
        <v>25</v>
      </c>
      <c r="AR15" s="12">
        <f t="shared" si="0"/>
        <v>18.920936279372558</v>
      </c>
      <c r="AS15" s="12" t="e">
        <f t="shared" si="1"/>
        <v>#DIV/0!</v>
      </c>
    </row>
    <row r="16" spans="1:45" x14ac:dyDescent="0.25">
      <c r="A16">
        <v>24819</v>
      </c>
      <c r="M16" s="7">
        <v>5</v>
      </c>
      <c r="N16" s="7">
        <v>5</v>
      </c>
      <c r="Q16" s="7">
        <v>121</v>
      </c>
      <c r="T16" s="7">
        <v>25</v>
      </c>
      <c r="AC16" s="7" t="s">
        <v>25</v>
      </c>
      <c r="AE16" s="7" t="s">
        <v>25</v>
      </c>
      <c r="AR16" s="12">
        <f t="shared" si="0"/>
        <v>20.177555148009702</v>
      </c>
      <c r="AS16" s="12" t="e">
        <f t="shared" si="1"/>
        <v>#DIV/0!</v>
      </c>
    </row>
    <row r="17" spans="1:45" x14ac:dyDescent="0.25">
      <c r="A17">
        <v>24931</v>
      </c>
      <c r="M17" s="7">
        <v>5</v>
      </c>
      <c r="N17" s="7">
        <v>3.5</v>
      </c>
      <c r="Q17" s="7">
        <v>123</v>
      </c>
      <c r="T17" s="7">
        <v>25</v>
      </c>
      <c r="W17" s="7">
        <v>11</v>
      </c>
      <c r="AC17" s="7" t="s">
        <v>25</v>
      </c>
      <c r="AE17" s="7" t="s">
        <v>25</v>
      </c>
      <c r="AR17" s="12">
        <f t="shared" si="0"/>
        <v>21.491540511530626</v>
      </c>
      <c r="AS17" s="12" t="e">
        <f t="shared" si="1"/>
        <v>#DIV/0!</v>
      </c>
    </row>
    <row r="18" spans="1:45" x14ac:dyDescent="0.25">
      <c r="A18">
        <v>24972</v>
      </c>
      <c r="M18" s="7">
        <v>5</v>
      </c>
      <c r="N18" s="7">
        <v>3.5</v>
      </c>
      <c r="Q18" s="7">
        <v>114</v>
      </c>
      <c r="T18" s="7">
        <v>25</v>
      </c>
      <c r="W18" s="7">
        <v>19</v>
      </c>
      <c r="AC18" s="7" t="s">
        <v>25</v>
      </c>
      <c r="AE18" s="7" t="s">
        <v>25</v>
      </c>
      <c r="AR18" s="12">
        <f t="shared" si="0"/>
        <v>19.91898876678448</v>
      </c>
      <c r="AS18" s="12" t="e">
        <f t="shared" si="1"/>
        <v>#DIV/0!</v>
      </c>
    </row>
    <row r="19" spans="1:45" x14ac:dyDescent="0.25">
      <c r="A19">
        <v>25313</v>
      </c>
      <c r="F19" s="3">
        <v>11</v>
      </c>
      <c r="G19" s="3">
        <v>23</v>
      </c>
      <c r="M19" s="7">
        <v>5</v>
      </c>
      <c r="N19" s="7">
        <v>5.5</v>
      </c>
      <c r="O19" s="3">
        <v>5</v>
      </c>
      <c r="P19" s="3">
        <v>3</v>
      </c>
      <c r="Q19" s="7">
        <v>120</v>
      </c>
      <c r="R19">
        <v>123</v>
      </c>
      <c r="T19" s="7">
        <v>25</v>
      </c>
      <c r="U19" s="3">
        <v>25</v>
      </c>
      <c r="V19" s="3">
        <v>12</v>
      </c>
      <c r="W19" s="7">
        <v>20</v>
      </c>
      <c r="X19" s="3">
        <v>16</v>
      </c>
      <c r="AA19">
        <v>15</v>
      </c>
      <c r="AB19">
        <v>15</v>
      </c>
      <c r="AC19" s="7" t="s">
        <v>25</v>
      </c>
      <c r="AE19" s="7" t="s">
        <v>25</v>
      </c>
      <c r="AR19" s="12">
        <f t="shared" si="0"/>
        <v>19.706456182437343</v>
      </c>
      <c r="AS19" s="12">
        <f t="shared" si="1"/>
        <v>21.834029787759981</v>
      </c>
    </row>
    <row r="20" spans="1:45" x14ac:dyDescent="0.25">
      <c r="A20">
        <v>25325</v>
      </c>
      <c r="F20">
        <v>12</v>
      </c>
      <c r="G20">
        <v>30</v>
      </c>
      <c r="M20" s="7">
        <v>5</v>
      </c>
      <c r="N20" s="7">
        <v>4</v>
      </c>
      <c r="O20">
        <v>5</v>
      </c>
      <c r="P20">
        <v>4</v>
      </c>
      <c r="Q20" s="7">
        <v>107</v>
      </c>
      <c r="R20">
        <v>104</v>
      </c>
      <c r="T20" s="7">
        <v>25</v>
      </c>
      <c r="U20">
        <v>20</v>
      </c>
      <c r="V20">
        <v>12</v>
      </c>
      <c r="W20" s="7">
        <v>7</v>
      </c>
      <c r="X20">
        <v>7</v>
      </c>
      <c r="AA20">
        <v>17</v>
      </c>
      <c r="AB20">
        <v>16</v>
      </c>
      <c r="AC20" s="7" t="s">
        <v>25</v>
      </c>
      <c r="AE20" s="7" t="s">
        <v>25</v>
      </c>
      <c r="AR20" s="12">
        <f t="shared" si="0"/>
        <v>18.404910744480578</v>
      </c>
      <c r="AS20" s="12">
        <f t="shared" si="1"/>
        <v>17.888885209588597</v>
      </c>
    </row>
    <row r="21" spans="1:45" x14ac:dyDescent="0.25">
      <c r="A21">
        <v>25330</v>
      </c>
      <c r="F21">
        <v>10</v>
      </c>
      <c r="G21">
        <v>8</v>
      </c>
      <c r="M21" s="7">
        <v>5</v>
      </c>
      <c r="N21" s="7">
        <v>8</v>
      </c>
      <c r="O21">
        <v>5</v>
      </c>
      <c r="P21">
        <v>8</v>
      </c>
      <c r="Q21" s="7">
        <v>206</v>
      </c>
      <c r="R21">
        <v>205</v>
      </c>
      <c r="T21" s="7">
        <v>24</v>
      </c>
      <c r="U21">
        <v>25</v>
      </c>
      <c r="V21">
        <v>12</v>
      </c>
      <c r="AA21">
        <v>14</v>
      </c>
      <c r="AB21">
        <v>14</v>
      </c>
      <c r="AC21" s="7" t="s">
        <v>25</v>
      </c>
      <c r="AE21" s="7" t="s">
        <v>25</v>
      </c>
      <c r="AR21" s="12">
        <f t="shared" si="0"/>
        <v>31.387684669046589</v>
      </c>
      <c r="AS21" s="12">
        <f t="shared" si="1"/>
        <v>31.235317267740538</v>
      </c>
    </row>
    <row r="22" spans="1:45" x14ac:dyDescent="0.25">
      <c r="A22">
        <v>25331</v>
      </c>
      <c r="F22" s="3">
        <v>9</v>
      </c>
      <c r="G22" s="3">
        <v>37</v>
      </c>
      <c r="M22" s="7">
        <v>5</v>
      </c>
      <c r="N22" s="7">
        <v>5.5</v>
      </c>
      <c r="O22" s="3">
        <v>5</v>
      </c>
      <c r="P22" s="3">
        <v>6</v>
      </c>
      <c r="Q22" s="7">
        <v>110</v>
      </c>
      <c r="R22">
        <v>111</v>
      </c>
      <c r="T22" s="7">
        <v>25</v>
      </c>
      <c r="U22" s="3">
        <v>25</v>
      </c>
      <c r="V22" s="3">
        <v>12</v>
      </c>
      <c r="W22" s="7">
        <v>11</v>
      </c>
      <c r="X22" s="3">
        <v>5</v>
      </c>
      <c r="AA22">
        <v>16</v>
      </c>
      <c r="AB22">
        <v>17</v>
      </c>
      <c r="AC22" s="7" t="s">
        <v>25</v>
      </c>
      <c r="AE22" s="7" t="s">
        <v>25</v>
      </c>
      <c r="AR22" s="12">
        <f t="shared" si="0"/>
        <v>18.064251500567565</v>
      </c>
      <c r="AS22" s="12">
        <f t="shared" si="1"/>
        <v>17.953329169868958</v>
      </c>
    </row>
    <row r="23" spans="1:45" x14ac:dyDescent="0.25">
      <c r="A23">
        <v>25333</v>
      </c>
      <c r="M23" s="7">
        <v>5</v>
      </c>
      <c r="N23" s="7">
        <v>7</v>
      </c>
      <c r="O23">
        <v>5</v>
      </c>
      <c r="P23">
        <v>7</v>
      </c>
      <c r="Q23" s="7">
        <v>124</v>
      </c>
      <c r="R23">
        <v>124</v>
      </c>
      <c r="T23" s="7">
        <v>25</v>
      </c>
      <c r="U23">
        <v>25</v>
      </c>
      <c r="V23">
        <v>11</v>
      </c>
      <c r="W23" s="7">
        <v>20</v>
      </c>
      <c r="X23">
        <v>16</v>
      </c>
      <c r="AA23">
        <v>7</v>
      </c>
      <c r="AB23">
        <v>8</v>
      </c>
      <c r="AC23" s="8" t="s">
        <v>25</v>
      </c>
      <c r="AE23" s="8" t="s">
        <v>25</v>
      </c>
      <c r="AR23" s="12">
        <f t="shared" si="0"/>
        <v>19.461753417522509</v>
      </c>
      <c r="AS23" s="12">
        <f t="shared" si="1"/>
        <v>19.461753417522509</v>
      </c>
    </row>
    <row r="24" spans="1:45" x14ac:dyDescent="0.25">
      <c r="A24">
        <v>25344</v>
      </c>
      <c r="F24">
        <v>9</v>
      </c>
      <c r="G24">
        <v>23</v>
      </c>
      <c r="M24" s="7">
        <v>5</v>
      </c>
      <c r="N24" s="7">
        <v>3</v>
      </c>
      <c r="O24">
        <v>5</v>
      </c>
      <c r="P24">
        <v>3</v>
      </c>
      <c r="Q24" s="7">
        <v>134</v>
      </c>
      <c r="R24">
        <v>138</v>
      </c>
      <c r="T24" s="7">
        <v>25</v>
      </c>
      <c r="V24">
        <v>12</v>
      </c>
      <c r="W24" s="7">
        <v>25</v>
      </c>
      <c r="X24">
        <v>41</v>
      </c>
      <c r="AA24">
        <v>12</v>
      </c>
      <c r="AB24">
        <v>12</v>
      </c>
      <c r="AC24" s="7" t="s">
        <v>25</v>
      </c>
      <c r="AE24" s="7" t="s">
        <v>25</v>
      </c>
      <c r="AR24" s="12">
        <f t="shared" si="0"/>
        <v>23.786666598047457</v>
      </c>
      <c r="AS24" s="12">
        <f t="shared" si="1"/>
        <v>24.496716347242902</v>
      </c>
    </row>
    <row r="25" spans="1:45" x14ac:dyDescent="0.25">
      <c r="A25">
        <v>25351</v>
      </c>
      <c r="F25">
        <v>9</v>
      </c>
      <c r="G25">
        <v>39</v>
      </c>
      <c r="M25" s="7">
        <v>5</v>
      </c>
      <c r="N25" s="7">
        <v>1</v>
      </c>
      <c r="O25">
        <v>5</v>
      </c>
      <c r="P25">
        <v>1</v>
      </c>
      <c r="Q25" s="7">
        <v>109</v>
      </c>
      <c r="R25">
        <v>117.4</v>
      </c>
      <c r="T25" s="7">
        <v>25</v>
      </c>
      <c r="U25">
        <v>25</v>
      </c>
      <c r="V25">
        <v>12</v>
      </c>
      <c r="W25" s="7">
        <v>7</v>
      </c>
      <c r="X25">
        <v>6</v>
      </c>
      <c r="AA25">
        <v>15</v>
      </c>
      <c r="AB25">
        <v>15</v>
      </c>
      <c r="AC25" s="7" t="s">
        <v>25</v>
      </c>
      <c r="AE25" s="7" t="s">
        <v>25</v>
      </c>
      <c r="AR25" s="12">
        <f t="shared" si="0"/>
        <v>20.638432716116853</v>
      </c>
      <c r="AS25" s="12">
        <f t="shared" si="1"/>
        <v>22.228917439193747</v>
      </c>
    </row>
    <row r="26" spans="1:45" x14ac:dyDescent="0.25">
      <c r="A26">
        <v>25353</v>
      </c>
      <c r="F26">
        <v>9</v>
      </c>
      <c r="G26">
        <v>51</v>
      </c>
      <c r="M26" s="7">
        <v>5</v>
      </c>
      <c r="N26" s="7">
        <v>11</v>
      </c>
      <c r="O26">
        <v>5</v>
      </c>
      <c r="P26">
        <v>11</v>
      </c>
      <c r="Q26" s="7">
        <v>177</v>
      </c>
      <c r="R26">
        <v>185</v>
      </c>
      <c r="T26" s="7">
        <v>25</v>
      </c>
      <c r="U26">
        <v>25</v>
      </c>
      <c r="V26">
        <v>12</v>
      </c>
      <c r="W26" s="7">
        <v>7</v>
      </c>
      <c r="X26">
        <v>13</v>
      </c>
      <c r="AA26">
        <v>9</v>
      </c>
      <c r="AB26">
        <v>9</v>
      </c>
      <c r="AC26" s="7" t="s">
        <v>25</v>
      </c>
      <c r="AE26" s="7" t="s">
        <v>25</v>
      </c>
      <c r="AR26" s="12">
        <f t="shared" si="0"/>
        <v>24.738106499530886</v>
      </c>
      <c r="AS26" s="12">
        <f t="shared" si="1"/>
        <v>25.856213007984255</v>
      </c>
    </row>
    <row r="27" spans="1:45" x14ac:dyDescent="0.25">
      <c r="A27">
        <v>25356</v>
      </c>
      <c r="M27" s="7">
        <v>5</v>
      </c>
      <c r="N27" s="7">
        <v>2</v>
      </c>
      <c r="O27">
        <v>5</v>
      </c>
      <c r="P27">
        <v>2.5</v>
      </c>
      <c r="Q27" s="7">
        <v>118</v>
      </c>
      <c r="R27">
        <v>125</v>
      </c>
      <c r="V27">
        <v>12</v>
      </c>
      <c r="W27" s="7">
        <v>25</v>
      </c>
      <c r="X27">
        <v>30</v>
      </c>
      <c r="AA27">
        <v>13</v>
      </c>
      <c r="AB27">
        <v>15</v>
      </c>
      <c r="AC27" s="7" t="s">
        <v>25</v>
      </c>
      <c r="AE27" s="7" t="s">
        <v>25</v>
      </c>
      <c r="AR27" s="12">
        <f t="shared" si="0"/>
        <v>21.627609237623165</v>
      </c>
      <c r="AS27" s="12">
        <f t="shared" si="1"/>
        <v>22.545499636453819</v>
      </c>
    </row>
    <row r="28" spans="1:45" x14ac:dyDescent="0.25">
      <c r="A28">
        <v>25364</v>
      </c>
      <c r="F28">
        <v>8</v>
      </c>
      <c r="G28">
        <v>58</v>
      </c>
      <c r="M28" s="7">
        <v>5</v>
      </c>
      <c r="N28" s="7">
        <v>5</v>
      </c>
      <c r="O28">
        <v>5</v>
      </c>
      <c r="P28">
        <v>5.5</v>
      </c>
      <c r="Q28" s="7">
        <v>126</v>
      </c>
      <c r="R28">
        <v>128</v>
      </c>
      <c r="T28" s="7">
        <v>25</v>
      </c>
      <c r="U28">
        <v>25</v>
      </c>
      <c r="V28">
        <v>9</v>
      </c>
      <c r="W28" s="7">
        <v>20</v>
      </c>
      <c r="AA28">
        <v>10</v>
      </c>
      <c r="AB28">
        <v>11</v>
      </c>
      <c r="AC28" s="7" t="s">
        <v>25</v>
      </c>
      <c r="AE28" s="7" t="s">
        <v>25</v>
      </c>
      <c r="AR28" s="12">
        <f t="shared" si="0"/>
        <v>21.011338418588615</v>
      </c>
      <c r="AS28" s="12">
        <f t="shared" si="1"/>
        <v>21.020219927933169</v>
      </c>
    </row>
    <row r="29" spans="1:45" x14ac:dyDescent="0.25">
      <c r="A29">
        <v>25392</v>
      </c>
      <c r="F29">
        <v>7</v>
      </c>
      <c r="G29">
        <v>14</v>
      </c>
      <c r="M29" s="7">
        <v>5</v>
      </c>
      <c r="N29" s="7">
        <v>7.5</v>
      </c>
      <c r="O29">
        <v>5</v>
      </c>
      <c r="P29">
        <v>8</v>
      </c>
      <c r="Q29" s="7">
        <v>156</v>
      </c>
      <c r="R29">
        <v>160</v>
      </c>
      <c r="T29" s="7">
        <v>25</v>
      </c>
      <c r="U29">
        <v>50</v>
      </c>
      <c r="V29">
        <v>12</v>
      </c>
      <c r="W29" s="7">
        <v>18</v>
      </c>
      <c r="X29">
        <v>26</v>
      </c>
      <c r="AA29">
        <v>12</v>
      </c>
      <c r="AB29">
        <v>12</v>
      </c>
      <c r="AR29" s="12">
        <f t="shared" si="0"/>
        <v>24.12275681266663</v>
      </c>
      <c r="AS29" s="12">
        <f t="shared" si="1"/>
        <v>24.378784208968224</v>
      </c>
    </row>
    <row r="30" spans="1:45" x14ac:dyDescent="0.25">
      <c r="A30">
        <v>25397</v>
      </c>
      <c r="F30">
        <v>7</v>
      </c>
      <c r="G30">
        <v>56</v>
      </c>
      <c r="M30" s="7">
        <v>5</v>
      </c>
      <c r="N30" s="7">
        <v>10</v>
      </c>
      <c r="O30">
        <v>5</v>
      </c>
      <c r="P30">
        <v>10</v>
      </c>
      <c r="Q30" s="7">
        <v>161</v>
      </c>
      <c r="R30">
        <v>164</v>
      </c>
      <c r="T30" s="7">
        <v>25</v>
      </c>
      <c r="U30">
        <v>30</v>
      </c>
      <c r="V30">
        <v>11</v>
      </c>
      <c r="W30" s="7">
        <v>19</v>
      </c>
      <c r="X30">
        <v>15</v>
      </c>
      <c r="AA30">
        <v>13</v>
      </c>
      <c r="AB30">
        <v>12</v>
      </c>
      <c r="AC30" s="7" t="s">
        <v>25</v>
      </c>
      <c r="AE30" s="7" t="s">
        <v>25</v>
      </c>
      <c r="AR30" s="12">
        <f t="shared" si="0"/>
        <v>23.149396948144542</v>
      </c>
      <c r="AS30" s="12">
        <f t="shared" si="1"/>
        <v>23.580752170780773</v>
      </c>
    </row>
    <row r="31" spans="1:45" x14ac:dyDescent="0.25">
      <c r="A31">
        <v>25399</v>
      </c>
      <c r="F31">
        <v>7</v>
      </c>
      <c r="G31">
        <v>30</v>
      </c>
      <c r="M31" s="7">
        <v>5</v>
      </c>
      <c r="N31" s="7">
        <v>4</v>
      </c>
      <c r="O31">
        <v>5</v>
      </c>
      <c r="P31">
        <v>4</v>
      </c>
      <c r="Q31" s="7">
        <v>96</v>
      </c>
      <c r="R31">
        <v>99</v>
      </c>
      <c r="T31" s="7">
        <v>25</v>
      </c>
      <c r="V31">
        <v>12</v>
      </c>
      <c r="W31" s="7">
        <v>3</v>
      </c>
      <c r="AA31">
        <v>11</v>
      </c>
      <c r="AB31">
        <v>13</v>
      </c>
      <c r="AC31" s="7" t="s">
        <v>25</v>
      </c>
      <c r="AE31" s="7" t="s">
        <v>25</v>
      </c>
      <c r="AR31" s="12">
        <f t="shared" si="0"/>
        <v>16.512817116543324</v>
      </c>
      <c r="AS31" s="12">
        <f t="shared" si="1"/>
        <v>17.028842651435301</v>
      </c>
    </row>
    <row r="32" spans="1:45" x14ac:dyDescent="0.25">
      <c r="A32">
        <v>25406</v>
      </c>
      <c r="F32">
        <v>8</v>
      </c>
      <c r="G32">
        <v>18</v>
      </c>
      <c r="M32" s="7">
        <v>5</v>
      </c>
      <c r="N32" s="7">
        <v>8.5</v>
      </c>
      <c r="O32">
        <v>5</v>
      </c>
      <c r="P32">
        <v>9</v>
      </c>
      <c r="Q32" s="7">
        <v>120</v>
      </c>
      <c r="R32">
        <v>126</v>
      </c>
      <c r="U32">
        <v>30</v>
      </c>
      <c r="V32">
        <v>12</v>
      </c>
      <c r="W32" s="7">
        <v>14</v>
      </c>
      <c r="X32">
        <v>20</v>
      </c>
      <c r="AA32">
        <v>14</v>
      </c>
      <c r="AB32">
        <v>15</v>
      </c>
      <c r="AC32" s="7" t="s">
        <v>25</v>
      </c>
      <c r="AE32" s="7" t="s">
        <v>27</v>
      </c>
      <c r="AR32" s="12">
        <f t="shared" si="0"/>
        <v>18.018141325952751</v>
      </c>
      <c r="AS32" s="12">
        <f t="shared" si="1"/>
        <v>18.645852723910291</v>
      </c>
    </row>
    <row r="33" spans="1:45" x14ac:dyDescent="0.25">
      <c r="A33">
        <v>25408</v>
      </c>
      <c r="F33">
        <v>7</v>
      </c>
      <c r="G33">
        <v>7</v>
      </c>
      <c r="M33" s="7">
        <v>5</v>
      </c>
      <c r="N33" s="7">
        <v>5</v>
      </c>
      <c r="O33">
        <v>5</v>
      </c>
      <c r="P33">
        <v>5</v>
      </c>
      <c r="Q33" s="7">
        <v>103</v>
      </c>
      <c r="R33">
        <v>105</v>
      </c>
      <c r="T33" s="7">
        <v>25</v>
      </c>
      <c r="U33">
        <v>30</v>
      </c>
      <c r="V33">
        <v>12</v>
      </c>
      <c r="AA33">
        <v>11</v>
      </c>
      <c r="AB33">
        <v>11</v>
      </c>
      <c r="AC33" s="7" t="s">
        <v>25</v>
      </c>
      <c r="AE33" s="7" t="s">
        <v>25</v>
      </c>
      <c r="AR33" s="12">
        <f>(Q33/2.2)/((M33*0.3048)+(N33*0.0254))^2</f>
        <v>17.175935373925615</v>
      </c>
      <c r="AS33" s="12">
        <f t="shared" si="1"/>
        <v>17.509448682157181</v>
      </c>
    </row>
    <row r="34" spans="1:45" x14ac:dyDescent="0.25">
      <c r="A34">
        <v>25446</v>
      </c>
      <c r="F34">
        <v>7</v>
      </c>
      <c r="G34">
        <v>14</v>
      </c>
      <c r="M34" s="7">
        <v>5</v>
      </c>
      <c r="N34" s="7">
        <v>10.5</v>
      </c>
      <c r="O34">
        <v>5</v>
      </c>
      <c r="P34">
        <v>11</v>
      </c>
      <c r="Q34" s="7">
        <v>132</v>
      </c>
      <c r="R34">
        <v>140</v>
      </c>
      <c r="T34" s="7">
        <v>24</v>
      </c>
      <c r="U34">
        <v>25</v>
      </c>
      <c r="V34">
        <v>8</v>
      </c>
      <c r="W34" s="7">
        <v>25</v>
      </c>
      <c r="X34">
        <v>16</v>
      </c>
      <c r="AA34">
        <v>11</v>
      </c>
      <c r="AB34">
        <v>13</v>
      </c>
      <c r="AC34" s="7" t="s">
        <v>25</v>
      </c>
      <c r="AE34" s="7" t="s">
        <v>25</v>
      </c>
      <c r="AR34" s="12">
        <f t="shared" si="0"/>
        <v>18.71136985068598</v>
      </c>
      <c r="AS34" s="12">
        <f t="shared" si="1"/>
        <v>19.566863897934034</v>
      </c>
    </row>
    <row r="35" spans="1:45" x14ac:dyDescent="0.25">
      <c r="A35">
        <v>25453</v>
      </c>
      <c r="F35">
        <v>11</v>
      </c>
      <c r="G35">
        <v>10</v>
      </c>
      <c r="M35" s="7">
        <v>5</v>
      </c>
      <c r="N35" s="7">
        <v>1</v>
      </c>
      <c r="O35">
        <v>5</v>
      </c>
      <c r="P35">
        <v>1</v>
      </c>
      <c r="Q35" s="7">
        <v>100</v>
      </c>
      <c r="R35">
        <v>101</v>
      </c>
      <c r="T35" s="7">
        <v>25</v>
      </c>
      <c r="U35">
        <v>30</v>
      </c>
      <c r="V35">
        <v>12</v>
      </c>
      <c r="W35" s="7">
        <v>12</v>
      </c>
      <c r="X35">
        <v>10</v>
      </c>
      <c r="AA35">
        <v>13</v>
      </c>
      <c r="AB35">
        <v>14</v>
      </c>
      <c r="AC35" s="7" t="s">
        <v>25</v>
      </c>
      <c r="AE35" s="7" t="s">
        <v>25</v>
      </c>
      <c r="AR35" s="12">
        <f t="shared" si="0"/>
        <v>18.934341941391608</v>
      </c>
      <c r="AS35" s="12">
        <f t="shared" si="1"/>
        <v>19.123685360805524</v>
      </c>
    </row>
    <row r="36" spans="1:45" x14ac:dyDescent="0.25">
      <c r="A36">
        <v>25460</v>
      </c>
      <c r="F36">
        <v>10</v>
      </c>
      <c r="G36">
        <v>47</v>
      </c>
      <c r="M36" s="7">
        <v>4</v>
      </c>
      <c r="N36" s="7">
        <v>9.5</v>
      </c>
      <c r="O36">
        <v>4</v>
      </c>
      <c r="P36">
        <v>9</v>
      </c>
      <c r="Q36" s="7">
        <v>110</v>
      </c>
      <c r="R36">
        <v>111</v>
      </c>
      <c r="T36" s="7">
        <v>25</v>
      </c>
      <c r="U36">
        <v>25</v>
      </c>
      <c r="V36">
        <v>12</v>
      </c>
      <c r="W36" s="7">
        <v>16</v>
      </c>
      <c r="X36">
        <v>12</v>
      </c>
      <c r="AA36">
        <v>16</v>
      </c>
      <c r="AB36">
        <v>16</v>
      </c>
      <c r="AC36" s="7" t="s">
        <v>25</v>
      </c>
      <c r="AE36" s="7" t="s">
        <v>25</v>
      </c>
      <c r="AR36" s="12">
        <f t="shared" si="0"/>
        <v>23.440500567201507</v>
      </c>
      <c r="AS36" s="12">
        <f t="shared" si="1"/>
        <v>24.070391463203812</v>
      </c>
    </row>
    <row r="37" spans="1:45" x14ac:dyDescent="0.25">
      <c r="A37">
        <v>25461</v>
      </c>
      <c r="F37">
        <v>11</v>
      </c>
      <c r="G37">
        <v>35</v>
      </c>
      <c r="M37" s="7">
        <v>4</v>
      </c>
      <c r="N37" s="7">
        <v>10.5</v>
      </c>
      <c r="O37">
        <v>4</v>
      </c>
      <c r="P37">
        <v>9.5</v>
      </c>
      <c r="Q37" s="7">
        <v>112</v>
      </c>
      <c r="R37">
        <v>119.4</v>
      </c>
      <c r="T37" s="7">
        <v>24</v>
      </c>
      <c r="U37">
        <v>20</v>
      </c>
      <c r="V37">
        <v>12</v>
      </c>
      <c r="W37" s="7">
        <v>7</v>
      </c>
      <c r="X37">
        <v>10</v>
      </c>
      <c r="AA37">
        <v>15</v>
      </c>
      <c r="AB37">
        <v>15</v>
      </c>
      <c r="AC37" s="7" t="s">
        <v>25</v>
      </c>
      <c r="AE37" s="7" t="s">
        <v>25</v>
      </c>
      <c r="AR37" s="12">
        <f t="shared" si="0"/>
        <v>23.057710198725506</v>
      </c>
      <c r="AS37" s="12">
        <f t="shared" si="1"/>
        <v>25.443597888398731</v>
      </c>
    </row>
    <row r="38" spans="1:45" x14ac:dyDescent="0.25">
      <c r="A38">
        <v>25462</v>
      </c>
      <c r="F38">
        <v>6</v>
      </c>
      <c r="G38">
        <v>15</v>
      </c>
      <c r="M38" s="7">
        <v>5</v>
      </c>
      <c r="N38" s="7">
        <v>8.5</v>
      </c>
      <c r="O38">
        <v>5</v>
      </c>
      <c r="P38">
        <v>9</v>
      </c>
      <c r="Q38" s="7">
        <v>124</v>
      </c>
      <c r="R38">
        <v>132</v>
      </c>
      <c r="T38" s="7">
        <v>25</v>
      </c>
      <c r="U38">
        <v>25</v>
      </c>
      <c r="V38">
        <v>12</v>
      </c>
      <c r="W38" s="7">
        <v>25</v>
      </c>
      <c r="X38">
        <v>15</v>
      </c>
      <c r="AA38">
        <v>7</v>
      </c>
      <c r="AB38">
        <v>6</v>
      </c>
      <c r="AC38" s="7" t="s">
        <v>27</v>
      </c>
      <c r="AE38" s="7" t="s">
        <v>25</v>
      </c>
      <c r="AR38" s="12">
        <f t="shared" si="0"/>
        <v>18.618746036817846</v>
      </c>
      <c r="AS38" s="12">
        <f t="shared" si="1"/>
        <v>19.533750472667926</v>
      </c>
    </row>
    <row r="39" spans="1:45" x14ac:dyDescent="0.25">
      <c r="A39">
        <v>25476</v>
      </c>
      <c r="M39" s="7">
        <v>5</v>
      </c>
      <c r="N39" s="7">
        <v>2</v>
      </c>
      <c r="Q39" s="7">
        <v>159</v>
      </c>
      <c r="T39" s="7">
        <v>16</v>
      </c>
      <c r="W39" s="7">
        <v>4</v>
      </c>
      <c r="AC39" s="7" t="s">
        <v>27</v>
      </c>
      <c r="AE39" s="7" t="s">
        <v>25</v>
      </c>
      <c r="AR39" s="12">
        <f t="shared" si="0"/>
        <v>29.142287023576976</v>
      </c>
      <c r="AS39" s="12" t="e">
        <f t="shared" si="1"/>
        <v>#DIV/0!</v>
      </c>
    </row>
    <row r="40" spans="1:45" x14ac:dyDescent="0.25">
      <c r="A40">
        <v>25480</v>
      </c>
      <c r="F40">
        <v>10</v>
      </c>
      <c r="G40">
        <v>20</v>
      </c>
      <c r="M40" s="7">
        <v>5</v>
      </c>
      <c r="N40" s="7">
        <v>6</v>
      </c>
      <c r="O40">
        <v>5</v>
      </c>
      <c r="P40">
        <v>6</v>
      </c>
      <c r="Q40" s="7">
        <v>144</v>
      </c>
      <c r="R40">
        <v>153</v>
      </c>
      <c r="T40" s="7">
        <v>17</v>
      </c>
      <c r="U40">
        <v>35</v>
      </c>
      <c r="V40">
        <v>8</v>
      </c>
      <c r="X40">
        <v>1</v>
      </c>
      <c r="AA40">
        <v>10</v>
      </c>
      <c r="AB40">
        <v>10</v>
      </c>
      <c r="AC40" s="7" t="s">
        <v>25</v>
      </c>
      <c r="AE40" s="7" t="s">
        <v>25</v>
      </c>
      <c r="AR40" s="12">
        <f t="shared" si="0"/>
        <v>23.290805409559727</v>
      </c>
      <c r="AS40" s="12">
        <f t="shared" si="1"/>
        <v>24.746480747657213</v>
      </c>
    </row>
    <row r="41" spans="1:45" x14ac:dyDescent="0.25">
      <c r="A41">
        <v>25491</v>
      </c>
      <c r="F41">
        <v>11</v>
      </c>
      <c r="G41">
        <v>18</v>
      </c>
      <c r="O41">
        <v>5</v>
      </c>
      <c r="P41">
        <v>4</v>
      </c>
      <c r="R41">
        <v>162</v>
      </c>
      <c r="U41">
        <v>40</v>
      </c>
      <c r="V41">
        <v>12</v>
      </c>
      <c r="X41">
        <v>15</v>
      </c>
      <c r="AA41">
        <v>14</v>
      </c>
      <c r="AB41">
        <v>16</v>
      </c>
      <c r="AR41" s="12" t="e">
        <f t="shared" si="0"/>
        <v>#DIV/0!</v>
      </c>
      <c r="AS41" s="12">
        <f t="shared" si="1"/>
        <v>27.865378884166855</v>
      </c>
    </row>
    <row r="42" spans="1:45" x14ac:dyDescent="0.25">
      <c r="A42">
        <v>25515</v>
      </c>
      <c r="F42">
        <v>15</v>
      </c>
      <c r="G42">
        <v>47</v>
      </c>
      <c r="M42" s="7">
        <v>5</v>
      </c>
      <c r="N42" s="7">
        <v>5</v>
      </c>
      <c r="O42">
        <v>5</v>
      </c>
      <c r="P42">
        <v>4.5</v>
      </c>
      <c r="Q42" s="7">
        <v>203</v>
      </c>
      <c r="R42">
        <v>205</v>
      </c>
      <c r="T42" s="7">
        <v>25</v>
      </c>
      <c r="U42">
        <v>29</v>
      </c>
      <c r="V42">
        <v>12</v>
      </c>
      <c r="W42" s="7">
        <v>4</v>
      </c>
      <c r="X42">
        <v>9</v>
      </c>
      <c r="AA42">
        <v>4</v>
      </c>
      <c r="AB42">
        <v>4</v>
      </c>
      <c r="AC42" s="7" t="s">
        <v>27</v>
      </c>
      <c r="AE42" s="7" t="s">
        <v>25</v>
      </c>
      <c r="AR42" s="12">
        <f t="shared" si="0"/>
        <v>33.851600785503877</v>
      </c>
      <c r="AS42" s="12">
        <f t="shared" si="1"/>
        <v>34.71717013305264</v>
      </c>
    </row>
    <row r="43" spans="1:45" x14ac:dyDescent="0.25">
      <c r="A43">
        <v>25537</v>
      </c>
      <c r="F43">
        <v>9</v>
      </c>
      <c r="G43">
        <v>47</v>
      </c>
      <c r="M43" s="7">
        <v>5</v>
      </c>
      <c r="N43" s="7">
        <v>1</v>
      </c>
      <c r="O43">
        <v>5</v>
      </c>
      <c r="P43">
        <v>1.5</v>
      </c>
      <c r="Q43" s="7">
        <v>98</v>
      </c>
      <c r="R43">
        <v>101</v>
      </c>
      <c r="T43" s="7">
        <v>18</v>
      </c>
      <c r="U43">
        <v>25</v>
      </c>
      <c r="V43">
        <v>12</v>
      </c>
      <c r="W43" s="7">
        <v>0</v>
      </c>
      <c r="X43">
        <v>0</v>
      </c>
      <c r="AA43">
        <v>11</v>
      </c>
      <c r="AB43">
        <v>13</v>
      </c>
      <c r="AC43" s="7" t="s">
        <v>25</v>
      </c>
      <c r="AE43" s="7" t="s">
        <v>25</v>
      </c>
      <c r="AR43" s="12">
        <f t="shared" si="0"/>
        <v>18.555655102563776</v>
      </c>
      <c r="AS43" s="12">
        <f t="shared" si="1"/>
        <v>18.81399516889612</v>
      </c>
    </row>
    <row r="44" spans="1:45" x14ac:dyDescent="0.25">
      <c r="A44">
        <v>25544</v>
      </c>
      <c r="F44">
        <v>11</v>
      </c>
      <c r="G44">
        <v>0</v>
      </c>
      <c r="M44" s="7">
        <v>5</v>
      </c>
      <c r="N44" s="7">
        <v>10</v>
      </c>
      <c r="O44">
        <v>5</v>
      </c>
      <c r="P44">
        <v>10.5</v>
      </c>
      <c r="Q44" s="7">
        <v>200</v>
      </c>
      <c r="R44">
        <v>207</v>
      </c>
      <c r="T44" s="7">
        <v>25</v>
      </c>
      <c r="U44">
        <v>25</v>
      </c>
      <c r="V44">
        <v>12</v>
      </c>
      <c r="W44" s="7">
        <v>7</v>
      </c>
      <c r="X44">
        <v>15</v>
      </c>
      <c r="AA44">
        <v>5</v>
      </c>
      <c r="AB44">
        <v>4</v>
      </c>
      <c r="AC44" s="7" t="s">
        <v>25</v>
      </c>
      <c r="AE44" s="7" t="s">
        <v>25</v>
      </c>
      <c r="AR44" s="12">
        <f t="shared" si="0"/>
        <v>28.757014842415582</v>
      </c>
      <c r="AS44" s="12">
        <f t="shared" si="1"/>
        <v>29.342829993121196</v>
      </c>
    </row>
    <row r="45" spans="1:45" x14ac:dyDescent="0.25">
      <c r="A45">
        <v>25558</v>
      </c>
      <c r="F45">
        <v>10</v>
      </c>
      <c r="G45">
        <v>33</v>
      </c>
      <c r="M45" s="7">
        <v>5</v>
      </c>
      <c r="N45" s="7">
        <v>0</v>
      </c>
      <c r="O45">
        <v>5</v>
      </c>
      <c r="P45">
        <v>0</v>
      </c>
      <c r="Q45" s="7">
        <v>119</v>
      </c>
      <c r="R45">
        <v>118</v>
      </c>
      <c r="T45" s="7">
        <v>25</v>
      </c>
      <c r="U45">
        <v>23</v>
      </c>
      <c r="V45">
        <v>12</v>
      </c>
      <c r="W45" s="7">
        <v>20</v>
      </c>
      <c r="X45">
        <v>18</v>
      </c>
      <c r="AA45">
        <v>15</v>
      </c>
      <c r="AB45">
        <v>16</v>
      </c>
      <c r="AC45" s="7" t="s">
        <v>25</v>
      </c>
      <c r="AE45" s="7" t="s">
        <v>25</v>
      </c>
      <c r="AR45" s="12">
        <f t="shared" si="0"/>
        <v>23.289187992517395</v>
      </c>
      <c r="AS45" s="12">
        <f t="shared" si="1"/>
        <v>23.0934805303954</v>
      </c>
    </row>
    <row r="46" spans="1:45" x14ac:dyDescent="0.25">
      <c r="A46">
        <v>25571</v>
      </c>
      <c r="F46">
        <v>8</v>
      </c>
      <c r="G46">
        <v>49</v>
      </c>
      <c r="M46" s="7">
        <v>5</v>
      </c>
      <c r="N46" s="7">
        <v>7</v>
      </c>
      <c r="O46">
        <v>5</v>
      </c>
      <c r="P46">
        <v>6</v>
      </c>
      <c r="Q46" s="7">
        <v>121</v>
      </c>
      <c r="R46">
        <v>123</v>
      </c>
      <c r="T46" s="7">
        <v>19</v>
      </c>
      <c r="U46">
        <v>30</v>
      </c>
      <c r="V46">
        <v>12</v>
      </c>
      <c r="W46" s="7">
        <v>25</v>
      </c>
      <c r="X46">
        <v>20</v>
      </c>
      <c r="AA46">
        <v>9</v>
      </c>
      <c r="AB46">
        <v>10</v>
      </c>
      <c r="AC46" s="7" t="s">
        <v>25</v>
      </c>
      <c r="AE46" s="7" t="s">
        <v>25</v>
      </c>
      <c r="AR46" s="12">
        <f t="shared" si="0"/>
        <v>18.990904544517928</v>
      </c>
      <c r="AS46" s="12">
        <f t="shared" si="1"/>
        <v>19.894229620665602</v>
      </c>
    </row>
    <row r="47" spans="1:45" x14ac:dyDescent="0.25">
      <c r="A47">
        <v>25577</v>
      </c>
      <c r="F47">
        <v>9</v>
      </c>
      <c r="G47">
        <v>31</v>
      </c>
      <c r="M47" s="7">
        <v>5</v>
      </c>
      <c r="N47" s="7">
        <v>2</v>
      </c>
      <c r="O47">
        <v>5</v>
      </c>
      <c r="P47">
        <v>2</v>
      </c>
      <c r="Q47" s="7">
        <v>96</v>
      </c>
      <c r="R47">
        <v>96.6</v>
      </c>
      <c r="T47" s="7">
        <v>25</v>
      </c>
      <c r="U47">
        <v>22</v>
      </c>
      <c r="V47">
        <v>11</v>
      </c>
      <c r="W47" s="7">
        <v>13</v>
      </c>
      <c r="X47">
        <v>15</v>
      </c>
      <c r="AA47">
        <v>12</v>
      </c>
      <c r="AB47">
        <v>13</v>
      </c>
      <c r="AC47" s="7" t="s">
        <v>27</v>
      </c>
      <c r="AE47" s="7" t="s">
        <v>25</v>
      </c>
      <c r="AR47" s="12">
        <f t="shared" si="0"/>
        <v>17.595343108574781</v>
      </c>
      <c r="AS47" s="12">
        <f t="shared" si="1"/>
        <v>17.705314003003373</v>
      </c>
    </row>
    <row r="48" spans="1:45" x14ac:dyDescent="0.25">
      <c r="A48">
        <v>25580</v>
      </c>
      <c r="F48" s="3">
        <v>9</v>
      </c>
      <c r="G48" s="3">
        <v>42</v>
      </c>
      <c r="M48" s="7">
        <v>5</v>
      </c>
      <c r="N48" s="7">
        <v>8</v>
      </c>
      <c r="O48" s="3">
        <v>5</v>
      </c>
      <c r="P48" s="3">
        <v>8</v>
      </c>
      <c r="Q48" s="7">
        <v>125</v>
      </c>
      <c r="R48">
        <v>130</v>
      </c>
      <c r="T48" s="7">
        <v>17</v>
      </c>
      <c r="U48" s="3">
        <v>25</v>
      </c>
      <c r="V48" s="3">
        <v>12</v>
      </c>
      <c r="W48" s="7">
        <v>15</v>
      </c>
      <c r="X48" s="3">
        <v>15</v>
      </c>
      <c r="AA48">
        <v>5</v>
      </c>
      <c r="AB48">
        <v>5</v>
      </c>
      <c r="AC48" s="7" t="s">
        <v>25</v>
      </c>
      <c r="AE48" s="7" t="s">
        <v>25</v>
      </c>
      <c r="AR48" s="12">
        <f t="shared" si="0"/>
        <v>19.045925163256424</v>
      </c>
      <c r="AS48" s="12">
        <f t="shared" si="1"/>
        <v>19.807762169786681</v>
      </c>
    </row>
    <row r="49" spans="1:45" x14ac:dyDescent="0.25">
      <c r="A49">
        <v>25611</v>
      </c>
      <c r="F49">
        <v>6</v>
      </c>
      <c r="G49">
        <v>47</v>
      </c>
      <c r="M49" s="7">
        <v>5</v>
      </c>
      <c r="N49" s="7">
        <v>7</v>
      </c>
      <c r="O49">
        <v>5</v>
      </c>
      <c r="P49">
        <v>8</v>
      </c>
      <c r="Q49" s="7">
        <v>109</v>
      </c>
      <c r="R49">
        <v>115</v>
      </c>
      <c r="T49" s="7">
        <v>25</v>
      </c>
      <c r="U49">
        <v>25</v>
      </c>
      <c r="V49">
        <v>12</v>
      </c>
      <c r="W49" s="7">
        <v>13</v>
      </c>
      <c r="X49">
        <v>15</v>
      </c>
      <c r="AA49">
        <v>0</v>
      </c>
      <c r="AB49">
        <v>0</v>
      </c>
      <c r="AC49" s="7" t="s">
        <v>27</v>
      </c>
      <c r="AE49" s="7" t="s">
        <v>27</v>
      </c>
      <c r="AR49" s="12">
        <f t="shared" si="0"/>
        <v>17.107509052499623</v>
      </c>
      <c r="AS49" s="12">
        <f t="shared" si="1"/>
        <v>17.52225115019591</v>
      </c>
    </row>
    <row r="50" spans="1:45" x14ac:dyDescent="0.25">
      <c r="A50">
        <v>25620</v>
      </c>
      <c r="F50">
        <v>8</v>
      </c>
      <c r="G50">
        <v>37</v>
      </c>
      <c r="M50" s="7">
        <v>5</v>
      </c>
      <c r="N50" s="7">
        <v>3</v>
      </c>
      <c r="O50">
        <v>5</v>
      </c>
      <c r="P50">
        <v>3</v>
      </c>
      <c r="Q50" s="7">
        <v>107</v>
      </c>
      <c r="R50">
        <v>105.5</v>
      </c>
      <c r="T50" s="7">
        <v>4</v>
      </c>
      <c r="U50">
        <v>25</v>
      </c>
      <c r="V50">
        <v>12</v>
      </c>
      <c r="W50" s="7">
        <v>11</v>
      </c>
      <c r="X50">
        <v>15</v>
      </c>
      <c r="AA50">
        <v>9</v>
      </c>
      <c r="AB50">
        <v>9</v>
      </c>
      <c r="AC50" s="7" t="s">
        <v>25</v>
      </c>
      <c r="AE50" s="7" t="s">
        <v>25</v>
      </c>
      <c r="AR50" s="12">
        <f t="shared" si="0"/>
        <v>18.993830790978194</v>
      </c>
      <c r="AS50" s="12">
        <f t="shared" si="1"/>
        <v>18.727562135029903</v>
      </c>
    </row>
    <row r="51" spans="1:45" x14ac:dyDescent="0.25">
      <c r="A51">
        <v>25650</v>
      </c>
      <c r="F51">
        <v>10</v>
      </c>
      <c r="G51">
        <v>10</v>
      </c>
      <c r="M51" s="7">
        <v>5</v>
      </c>
      <c r="N51" s="7">
        <v>3</v>
      </c>
      <c r="O51">
        <v>5</v>
      </c>
      <c r="P51">
        <v>2</v>
      </c>
      <c r="Q51" s="7">
        <v>117</v>
      </c>
      <c r="R51">
        <v>112</v>
      </c>
      <c r="T51" s="7">
        <v>25</v>
      </c>
      <c r="V51">
        <v>10</v>
      </c>
      <c r="W51" s="7">
        <v>4</v>
      </c>
      <c r="X51">
        <v>10</v>
      </c>
      <c r="AA51">
        <v>5</v>
      </c>
      <c r="AB51">
        <v>6</v>
      </c>
      <c r="AC51" s="7" t="s">
        <v>25</v>
      </c>
      <c r="AE51" s="7" t="s">
        <v>25</v>
      </c>
      <c r="AR51" s="12">
        <f t="shared" si="0"/>
        <v>20.768955163966812</v>
      </c>
      <c r="AS51" s="12">
        <f t="shared" si="1"/>
        <v>20.527900293337243</v>
      </c>
    </row>
    <row r="52" spans="1:45" x14ac:dyDescent="0.25">
      <c r="A52">
        <v>25665</v>
      </c>
      <c r="F52">
        <v>9</v>
      </c>
      <c r="G52">
        <v>0</v>
      </c>
      <c r="M52" s="7">
        <v>5</v>
      </c>
      <c r="N52" s="7">
        <v>5</v>
      </c>
      <c r="O52">
        <v>5</v>
      </c>
      <c r="P52">
        <v>6</v>
      </c>
      <c r="Q52" s="7">
        <v>141</v>
      </c>
      <c r="R52">
        <v>146</v>
      </c>
      <c r="T52" s="7">
        <v>25</v>
      </c>
      <c r="U52">
        <v>30</v>
      </c>
      <c r="V52">
        <v>12</v>
      </c>
      <c r="W52" s="7">
        <v>25</v>
      </c>
      <c r="X52">
        <v>20</v>
      </c>
      <c r="AA52">
        <v>13</v>
      </c>
      <c r="AB52">
        <v>13</v>
      </c>
      <c r="AC52" s="7" t="s">
        <v>25</v>
      </c>
      <c r="AE52" s="7" t="s">
        <v>25</v>
      </c>
      <c r="AR52" s="12">
        <f t="shared" si="0"/>
        <v>23.512688230325352</v>
      </c>
      <c r="AS52" s="12">
        <f t="shared" si="1"/>
        <v>23.614288818025834</v>
      </c>
    </row>
    <row r="53" spans="1:45" x14ac:dyDescent="0.25">
      <c r="A53">
        <v>25700</v>
      </c>
      <c r="F53">
        <v>8</v>
      </c>
      <c r="G53">
        <v>40</v>
      </c>
      <c r="M53" s="7">
        <v>5</v>
      </c>
      <c r="N53" s="7">
        <v>2</v>
      </c>
      <c r="O53">
        <v>5</v>
      </c>
      <c r="P53">
        <v>2.5</v>
      </c>
      <c r="Q53" s="7">
        <v>92</v>
      </c>
      <c r="R53">
        <v>98</v>
      </c>
      <c r="T53" s="7">
        <v>25</v>
      </c>
      <c r="U53">
        <v>40</v>
      </c>
      <c r="V53">
        <v>11</v>
      </c>
      <c r="W53" s="7">
        <v>25</v>
      </c>
      <c r="X53">
        <v>20</v>
      </c>
      <c r="AA53">
        <v>10</v>
      </c>
      <c r="AB53">
        <v>9</v>
      </c>
      <c r="AC53" s="7" t="s">
        <v>25</v>
      </c>
      <c r="AE53" s="7" t="s">
        <v>25</v>
      </c>
      <c r="AR53" s="12">
        <f t="shared" si="0"/>
        <v>16.862203812384163</v>
      </c>
      <c r="AS53" s="12">
        <f t="shared" si="1"/>
        <v>17.675671714979792</v>
      </c>
    </row>
    <row r="54" spans="1:45" x14ac:dyDescent="0.25">
      <c r="A54">
        <v>25707</v>
      </c>
      <c r="F54" s="5"/>
      <c r="G54" s="5"/>
      <c r="M54" s="7">
        <v>5</v>
      </c>
      <c r="N54" s="7">
        <v>5</v>
      </c>
      <c r="O54">
        <v>5</v>
      </c>
      <c r="P54">
        <v>5.5</v>
      </c>
      <c r="R54">
        <v>109</v>
      </c>
      <c r="V54">
        <v>12</v>
      </c>
      <c r="W54" s="7">
        <v>20</v>
      </c>
      <c r="X54">
        <v>30</v>
      </c>
      <c r="AA54">
        <v>10</v>
      </c>
      <c r="AB54">
        <v>4</v>
      </c>
      <c r="AR54" s="12">
        <f t="shared" si="0"/>
        <v>0</v>
      </c>
      <c r="AS54" s="12">
        <f t="shared" si="1"/>
        <v>17.900031032380586</v>
      </c>
    </row>
    <row r="55" spans="1:45" x14ac:dyDescent="0.25">
      <c r="A55">
        <v>25708</v>
      </c>
      <c r="F55">
        <v>10</v>
      </c>
      <c r="G55">
        <v>59</v>
      </c>
      <c r="M55" s="7">
        <v>5</v>
      </c>
      <c r="N55" s="7">
        <v>2</v>
      </c>
      <c r="O55">
        <v>5</v>
      </c>
      <c r="P55">
        <v>2.5</v>
      </c>
      <c r="Q55" s="7">
        <v>104</v>
      </c>
      <c r="R55">
        <v>109</v>
      </c>
      <c r="T55" s="7">
        <v>25</v>
      </c>
      <c r="U55">
        <v>29</v>
      </c>
      <c r="V55">
        <v>12</v>
      </c>
      <c r="W55" s="7">
        <v>20</v>
      </c>
      <c r="X55">
        <v>20</v>
      </c>
      <c r="AA55">
        <v>15</v>
      </c>
      <c r="AB55">
        <v>15</v>
      </c>
      <c r="AC55" s="7" t="s">
        <v>26</v>
      </c>
      <c r="AE55" s="7" t="s">
        <v>26</v>
      </c>
      <c r="AR55" s="12">
        <f t="shared" si="0"/>
        <v>19.06162170095601</v>
      </c>
      <c r="AS55" s="12">
        <f t="shared" si="1"/>
        <v>19.659675682987729</v>
      </c>
    </row>
    <row r="56" spans="1:45" x14ac:dyDescent="0.25">
      <c r="A56">
        <v>25712</v>
      </c>
      <c r="M56" s="7">
        <v>5</v>
      </c>
      <c r="N56" s="7">
        <v>4.5</v>
      </c>
      <c r="Q56" s="7">
        <v>125</v>
      </c>
      <c r="T56" s="7">
        <v>25</v>
      </c>
      <c r="W56" s="7">
        <v>10</v>
      </c>
      <c r="AC56" s="7" t="s">
        <v>26</v>
      </c>
      <c r="AE56" s="7" t="s">
        <v>26</v>
      </c>
      <c r="AR56" s="12">
        <f t="shared" si="0"/>
        <v>21.169006178690633</v>
      </c>
      <c r="AS56" s="12" t="e">
        <f t="shared" si="1"/>
        <v>#DIV/0!</v>
      </c>
    </row>
    <row r="57" spans="1:45" x14ac:dyDescent="0.25">
      <c r="A57">
        <v>25715</v>
      </c>
      <c r="F57" s="3">
        <v>8</v>
      </c>
      <c r="G57" s="3">
        <v>15</v>
      </c>
      <c r="M57" s="7">
        <v>5</v>
      </c>
      <c r="N57" s="7">
        <v>5</v>
      </c>
      <c r="O57" s="3">
        <v>5</v>
      </c>
      <c r="P57" s="3">
        <v>6</v>
      </c>
      <c r="Q57" s="7">
        <v>180</v>
      </c>
      <c r="R57">
        <v>184</v>
      </c>
      <c r="T57" s="7">
        <v>25</v>
      </c>
      <c r="U57" s="3">
        <v>26</v>
      </c>
      <c r="V57" s="3">
        <v>12</v>
      </c>
      <c r="W57" s="7">
        <v>20</v>
      </c>
      <c r="X57" s="3">
        <v>5</v>
      </c>
      <c r="AA57">
        <v>11</v>
      </c>
      <c r="AB57">
        <v>10</v>
      </c>
      <c r="AC57" s="7" t="s">
        <v>26</v>
      </c>
      <c r="AE57" s="7" t="s">
        <v>28</v>
      </c>
      <c r="AR57" s="12">
        <f t="shared" si="0"/>
        <v>30.01619774084088</v>
      </c>
      <c r="AS57" s="12">
        <f t="shared" si="1"/>
        <v>29.760473578881872</v>
      </c>
    </row>
    <row r="58" spans="1:45" x14ac:dyDescent="0.25">
      <c r="A58">
        <v>25753</v>
      </c>
      <c r="F58">
        <v>11</v>
      </c>
      <c r="G58">
        <v>8</v>
      </c>
      <c r="M58" s="7">
        <v>5</v>
      </c>
      <c r="N58" s="7">
        <v>5</v>
      </c>
      <c r="O58">
        <v>5</v>
      </c>
      <c r="P58">
        <v>5</v>
      </c>
      <c r="Q58" s="7">
        <v>107</v>
      </c>
      <c r="R58">
        <v>107</v>
      </c>
      <c r="T58" s="7">
        <v>25</v>
      </c>
      <c r="U58">
        <v>26</v>
      </c>
      <c r="V58" s="3">
        <v>8</v>
      </c>
      <c r="W58" s="7">
        <v>5</v>
      </c>
      <c r="X58" s="3">
        <v>11</v>
      </c>
      <c r="AA58">
        <v>10</v>
      </c>
      <c r="AB58">
        <v>12</v>
      </c>
      <c r="AC58" s="7" t="s">
        <v>26</v>
      </c>
      <c r="AE58" s="7" t="s">
        <v>26</v>
      </c>
      <c r="AR58" s="12">
        <f t="shared" si="0"/>
        <v>17.842961990388744</v>
      </c>
      <c r="AS58" s="12">
        <f t="shared" si="1"/>
        <v>17.842961990388744</v>
      </c>
    </row>
    <row r="59" spans="1:45" x14ac:dyDescent="0.25">
      <c r="A59">
        <v>25756</v>
      </c>
      <c r="F59">
        <v>7</v>
      </c>
      <c r="G59">
        <v>15</v>
      </c>
      <c r="M59" s="7">
        <v>5</v>
      </c>
      <c r="N59" s="7">
        <v>7.5</v>
      </c>
      <c r="O59">
        <v>5</v>
      </c>
      <c r="P59">
        <v>7.5</v>
      </c>
      <c r="Q59" s="7">
        <v>129</v>
      </c>
      <c r="R59">
        <v>134</v>
      </c>
      <c r="T59" s="7">
        <v>25</v>
      </c>
      <c r="U59">
        <v>25</v>
      </c>
      <c r="V59" s="3">
        <v>9</v>
      </c>
      <c r="W59" s="7">
        <v>10</v>
      </c>
      <c r="X59" s="3">
        <v>20</v>
      </c>
      <c r="AA59">
        <v>13</v>
      </c>
      <c r="AB59">
        <v>12</v>
      </c>
      <c r="AC59" s="7" t="s">
        <v>26</v>
      </c>
      <c r="AE59" s="7" t="s">
        <v>26</v>
      </c>
      <c r="AR59" s="12">
        <f t="shared" si="0"/>
        <v>19.947664287397405</v>
      </c>
      <c r="AS59" s="12">
        <f t="shared" si="1"/>
        <v>20.720829569854672</v>
      </c>
    </row>
    <row r="60" spans="1:45" x14ac:dyDescent="0.25">
      <c r="A60">
        <v>25758</v>
      </c>
      <c r="F60">
        <v>8</v>
      </c>
      <c r="G60">
        <v>44</v>
      </c>
      <c r="M60" s="7">
        <v>5</v>
      </c>
      <c r="N60" s="7">
        <v>4</v>
      </c>
      <c r="O60">
        <v>5</v>
      </c>
      <c r="P60">
        <v>3.5</v>
      </c>
      <c r="Q60" s="7">
        <v>113</v>
      </c>
      <c r="R60">
        <v>114</v>
      </c>
      <c r="T60" s="7">
        <v>25</v>
      </c>
      <c r="U60">
        <v>25</v>
      </c>
      <c r="V60" s="3">
        <v>12</v>
      </c>
      <c r="W60" s="7">
        <v>7</v>
      </c>
      <c r="X60" s="3">
        <v>10</v>
      </c>
      <c r="AA60">
        <v>14</v>
      </c>
      <c r="AB60">
        <v>13</v>
      </c>
      <c r="AC60" s="7" t="s">
        <v>26</v>
      </c>
      <c r="AE60" s="7" t="s">
        <v>26</v>
      </c>
      <c r="AR60" s="12">
        <f t="shared" si="0"/>
        <v>19.436961814264535</v>
      </c>
      <c r="AS60" s="12">
        <f t="shared" si="1"/>
        <v>19.91898876678448</v>
      </c>
    </row>
    <row r="61" spans="1:45" x14ac:dyDescent="0.25">
      <c r="A61">
        <v>25767</v>
      </c>
      <c r="F61" s="3">
        <v>7</v>
      </c>
      <c r="G61" s="3">
        <v>34</v>
      </c>
      <c r="M61" s="7">
        <v>5</v>
      </c>
      <c r="N61" s="7">
        <v>5</v>
      </c>
      <c r="O61" s="3">
        <v>5</v>
      </c>
      <c r="P61" s="3">
        <v>6</v>
      </c>
      <c r="Q61" s="7">
        <v>120</v>
      </c>
      <c r="R61">
        <v>124</v>
      </c>
      <c r="T61" s="7">
        <v>25</v>
      </c>
      <c r="U61" s="3">
        <v>26</v>
      </c>
      <c r="V61" s="3">
        <v>12</v>
      </c>
      <c r="W61" s="7">
        <v>15</v>
      </c>
      <c r="X61" s="3">
        <v>1</v>
      </c>
      <c r="AA61">
        <v>10</v>
      </c>
      <c r="AB61">
        <v>10</v>
      </c>
      <c r="AC61" s="7" t="s">
        <v>26</v>
      </c>
      <c r="AE61" s="7" t="s">
        <v>26</v>
      </c>
      <c r="AR61" s="12">
        <f t="shared" si="0"/>
        <v>20.010798493893919</v>
      </c>
      <c r="AS61" s="12">
        <f t="shared" si="1"/>
        <v>20.055971324898653</v>
      </c>
    </row>
    <row r="62" spans="1:45" x14ac:dyDescent="0.25">
      <c r="A62">
        <v>25771</v>
      </c>
      <c r="F62" s="3">
        <v>7</v>
      </c>
      <c r="G62" s="3">
        <v>34</v>
      </c>
      <c r="M62" s="7">
        <v>5</v>
      </c>
      <c r="N62" s="7">
        <v>6</v>
      </c>
      <c r="O62" s="3">
        <v>5</v>
      </c>
      <c r="P62" s="3">
        <v>6</v>
      </c>
      <c r="Q62" s="7">
        <v>95</v>
      </c>
      <c r="R62">
        <v>97</v>
      </c>
      <c r="T62" s="7">
        <v>11</v>
      </c>
      <c r="U62" s="3">
        <v>7</v>
      </c>
      <c r="V62" s="3">
        <v>12</v>
      </c>
      <c r="W62" s="7">
        <v>12</v>
      </c>
      <c r="X62" s="3">
        <v>15</v>
      </c>
      <c r="AA62">
        <v>17</v>
      </c>
      <c r="AB62">
        <v>17</v>
      </c>
      <c r="AC62" s="7" t="s">
        <v>26</v>
      </c>
      <c r="AE62" s="7" t="s">
        <v>26</v>
      </c>
      <c r="AR62" s="12">
        <f t="shared" si="0"/>
        <v>15.365461902140098</v>
      </c>
      <c r="AS62" s="12">
        <f t="shared" si="1"/>
        <v>15.688945310606204</v>
      </c>
    </row>
    <row r="63" spans="1:45" x14ac:dyDescent="0.25">
      <c r="A63">
        <v>25781</v>
      </c>
      <c r="F63">
        <v>7</v>
      </c>
      <c r="G63">
        <v>49</v>
      </c>
      <c r="M63" s="7">
        <v>5</v>
      </c>
      <c r="N63" s="7">
        <v>2</v>
      </c>
      <c r="O63">
        <v>5</v>
      </c>
      <c r="P63">
        <v>2</v>
      </c>
      <c r="Q63" s="7">
        <v>105</v>
      </c>
      <c r="R63">
        <v>110</v>
      </c>
      <c r="T63" s="7">
        <v>25</v>
      </c>
      <c r="U63">
        <v>25</v>
      </c>
      <c r="V63">
        <v>12</v>
      </c>
      <c r="W63" s="7">
        <v>18</v>
      </c>
      <c r="X63">
        <v>20</v>
      </c>
      <c r="AA63">
        <v>14</v>
      </c>
      <c r="AB63">
        <v>14</v>
      </c>
      <c r="AC63" s="7" t="s">
        <v>26</v>
      </c>
      <c r="AE63" s="7" t="s">
        <v>26</v>
      </c>
      <c r="AR63" s="12">
        <f t="shared" si="0"/>
        <v>19.244906525003667</v>
      </c>
      <c r="AS63" s="12">
        <f t="shared" si="1"/>
        <v>20.161330645241932</v>
      </c>
    </row>
    <row r="64" spans="1:45" x14ac:dyDescent="0.25">
      <c r="A64">
        <v>25791</v>
      </c>
      <c r="F64">
        <v>8</v>
      </c>
      <c r="G64">
        <v>15</v>
      </c>
      <c r="M64" s="7">
        <v>5</v>
      </c>
      <c r="N64" s="7">
        <v>2</v>
      </c>
      <c r="O64">
        <v>5</v>
      </c>
      <c r="P64">
        <v>2.5</v>
      </c>
      <c r="Q64" s="7">
        <v>75</v>
      </c>
      <c r="R64">
        <v>78</v>
      </c>
      <c r="T64" s="7">
        <v>25</v>
      </c>
      <c r="U64">
        <v>29</v>
      </c>
      <c r="V64">
        <v>10</v>
      </c>
      <c r="W64" s="7">
        <v>22</v>
      </c>
      <c r="X64">
        <v>17</v>
      </c>
      <c r="AA64">
        <v>6</v>
      </c>
      <c r="AB64">
        <v>7</v>
      </c>
      <c r="AC64" s="7" t="s">
        <v>28</v>
      </c>
      <c r="AE64" s="7" t="s">
        <v>26</v>
      </c>
      <c r="AR64" s="12">
        <f t="shared" si="0"/>
        <v>13.746361803574045</v>
      </c>
      <c r="AS64" s="12">
        <f t="shared" si="1"/>
        <v>14.068391773147184</v>
      </c>
    </row>
    <row r="65" spans="1:45" x14ac:dyDescent="0.25">
      <c r="A65">
        <v>25806</v>
      </c>
      <c r="F65">
        <v>10</v>
      </c>
      <c r="G65">
        <v>8</v>
      </c>
      <c r="M65" s="7">
        <v>5</v>
      </c>
      <c r="N65" s="7">
        <v>5</v>
      </c>
      <c r="O65">
        <v>5</v>
      </c>
      <c r="P65">
        <v>6</v>
      </c>
      <c r="Q65" s="7">
        <v>153</v>
      </c>
      <c r="R65">
        <v>155</v>
      </c>
      <c r="T65" s="7">
        <v>25</v>
      </c>
      <c r="U65">
        <v>25</v>
      </c>
      <c r="V65">
        <v>8</v>
      </c>
      <c r="W65" s="7">
        <v>15</v>
      </c>
      <c r="X65">
        <v>15</v>
      </c>
      <c r="AA65">
        <v>7</v>
      </c>
      <c r="AB65">
        <v>5</v>
      </c>
      <c r="AC65" s="7" t="s">
        <v>26</v>
      </c>
      <c r="AE65" s="7" t="s">
        <v>26</v>
      </c>
      <c r="AR65" s="12">
        <f t="shared" si="0"/>
        <v>25.513768079714747</v>
      </c>
      <c r="AS65" s="12">
        <f t="shared" si="1"/>
        <v>25.069964156123319</v>
      </c>
    </row>
    <row r="66" spans="1:45" x14ac:dyDescent="0.25">
      <c r="A66">
        <v>25817</v>
      </c>
      <c r="F66">
        <v>12</v>
      </c>
      <c r="G66">
        <v>30</v>
      </c>
      <c r="M66" s="7">
        <v>5</v>
      </c>
      <c r="N66" s="7">
        <v>6</v>
      </c>
      <c r="O66">
        <v>5</v>
      </c>
      <c r="P66">
        <v>6</v>
      </c>
      <c r="Q66" s="7">
        <v>181</v>
      </c>
      <c r="R66">
        <v>186</v>
      </c>
      <c r="T66" s="7">
        <v>14</v>
      </c>
      <c r="U66">
        <v>4</v>
      </c>
      <c r="V66">
        <v>12</v>
      </c>
      <c r="W66" s="7">
        <v>6</v>
      </c>
      <c r="X66">
        <v>6</v>
      </c>
      <c r="AA66">
        <v>15</v>
      </c>
      <c r="AB66">
        <v>14</v>
      </c>
      <c r="AC66" s="7" t="s">
        <v>26</v>
      </c>
      <c r="AE66" s="7" t="s">
        <v>26</v>
      </c>
      <c r="AR66" s="12">
        <f t="shared" si="0"/>
        <v>29.27524846618271</v>
      </c>
      <c r="AS66" s="12">
        <f t="shared" si="1"/>
        <v>30.083956987347978</v>
      </c>
    </row>
    <row r="67" spans="1:45" x14ac:dyDescent="0.25">
      <c r="A67">
        <v>25836</v>
      </c>
      <c r="F67" s="3">
        <v>6</v>
      </c>
      <c r="G67" s="3">
        <v>32</v>
      </c>
      <c r="M67" s="7">
        <v>5</v>
      </c>
      <c r="N67" s="7">
        <v>0</v>
      </c>
      <c r="O67" s="3">
        <v>5</v>
      </c>
      <c r="P67" s="3">
        <v>1</v>
      </c>
      <c r="Q67" s="7">
        <v>98</v>
      </c>
      <c r="R67">
        <v>99</v>
      </c>
      <c r="T67" s="7">
        <v>25</v>
      </c>
      <c r="U67" s="3">
        <v>26</v>
      </c>
      <c r="V67" s="3">
        <v>12</v>
      </c>
      <c r="W67" s="7">
        <v>25</v>
      </c>
      <c r="X67" s="3">
        <v>17</v>
      </c>
      <c r="AA67">
        <v>10</v>
      </c>
      <c r="AB67">
        <v>12</v>
      </c>
      <c r="AC67" s="7" t="s">
        <v>26</v>
      </c>
      <c r="AE67" s="7" t="s">
        <v>26</v>
      </c>
      <c r="AR67" s="12">
        <f t="shared" ref="AR67:AR130" si="2">(Q67/2.2)/((M67*0.3048)+(N67*0.0254))^2</f>
        <v>19.179331287955502</v>
      </c>
      <c r="AS67" s="12">
        <f t="shared" ref="AS67:AS130" si="3">(R67/2.2)/(((O67*0.3048)+(P67*0.0254))^2)</f>
        <v>18.744998521977692</v>
      </c>
    </row>
    <row r="68" spans="1:45" x14ac:dyDescent="0.25">
      <c r="A68">
        <v>25841</v>
      </c>
      <c r="F68" s="3">
        <v>10</v>
      </c>
      <c r="G68" s="3">
        <v>34</v>
      </c>
      <c r="M68" s="7">
        <v>5</v>
      </c>
      <c r="N68" s="7">
        <v>0</v>
      </c>
      <c r="O68" s="3">
        <v>5</v>
      </c>
      <c r="P68" s="3">
        <v>0</v>
      </c>
      <c r="Q68" s="7">
        <v>117</v>
      </c>
      <c r="R68">
        <v>120</v>
      </c>
      <c r="T68" s="7">
        <v>25</v>
      </c>
      <c r="U68" s="3">
        <v>25</v>
      </c>
      <c r="V68" s="3">
        <v>12</v>
      </c>
      <c r="W68" s="7">
        <v>5</v>
      </c>
      <c r="X68" s="3">
        <v>8</v>
      </c>
      <c r="AA68">
        <v>14</v>
      </c>
      <c r="AB68">
        <v>15</v>
      </c>
      <c r="AC68" s="7" t="s">
        <v>26</v>
      </c>
      <c r="AE68" s="7" t="s">
        <v>26</v>
      </c>
      <c r="AR68" s="12">
        <f t="shared" si="2"/>
        <v>22.897773068273406</v>
      </c>
      <c r="AS68" s="12">
        <f t="shared" si="3"/>
        <v>23.484895454639389</v>
      </c>
    </row>
    <row r="69" spans="1:45" x14ac:dyDescent="0.25">
      <c r="A69">
        <v>25849</v>
      </c>
      <c r="F69">
        <v>9</v>
      </c>
      <c r="G69">
        <v>37</v>
      </c>
      <c r="M69" s="7">
        <v>5</v>
      </c>
      <c r="N69" s="7">
        <v>2</v>
      </c>
      <c r="O69">
        <v>5</v>
      </c>
      <c r="P69">
        <v>2</v>
      </c>
      <c r="Q69" s="7">
        <v>131</v>
      </c>
      <c r="R69">
        <v>135</v>
      </c>
      <c r="T69" s="7">
        <v>25</v>
      </c>
      <c r="U69">
        <v>25</v>
      </c>
      <c r="V69">
        <v>12</v>
      </c>
      <c r="W69" s="7">
        <v>13</v>
      </c>
      <c r="X69">
        <v>15</v>
      </c>
      <c r="AA69">
        <v>12</v>
      </c>
      <c r="AB69">
        <v>11</v>
      </c>
      <c r="AC69" s="7" t="s">
        <v>26</v>
      </c>
      <c r="AE69" s="7" t="s">
        <v>26</v>
      </c>
      <c r="AR69" s="12">
        <f t="shared" si="2"/>
        <v>24.010311950242667</v>
      </c>
      <c r="AS69" s="12">
        <f t="shared" si="3"/>
        <v>24.743451246433285</v>
      </c>
    </row>
    <row r="70" spans="1:45" x14ac:dyDescent="0.25">
      <c r="A70">
        <v>25854</v>
      </c>
      <c r="F70">
        <v>9</v>
      </c>
      <c r="G70">
        <v>58</v>
      </c>
      <c r="M70" s="7">
        <v>5</v>
      </c>
      <c r="N70" s="7">
        <v>2</v>
      </c>
      <c r="O70">
        <v>5</v>
      </c>
      <c r="P70">
        <v>2</v>
      </c>
      <c r="Q70" s="7">
        <v>94</v>
      </c>
      <c r="R70">
        <v>94</v>
      </c>
      <c r="T70" s="7">
        <v>25</v>
      </c>
      <c r="U70">
        <v>25</v>
      </c>
      <c r="V70">
        <v>11</v>
      </c>
      <c r="X70">
        <v>2</v>
      </c>
      <c r="AA70">
        <v>15</v>
      </c>
      <c r="AB70">
        <v>15</v>
      </c>
      <c r="AC70" s="7" t="s">
        <v>26</v>
      </c>
      <c r="AE70" s="7" t="s">
        <v>26</v>
      </c>
      <c r="AR70" s="12">
        <f t="shared" si="2"/>
        <v>17.228773460479474</v>
      </c>
      <c r="AS70" s="12">
        <f t="shared" si="3"/>
        <v>17.228773460479474</v>
      </c>
    </row>
    <row r="71" spans="1:45" x14ac:dyDescent="0.25">
      <c r="A71">
        <v>25858</v>
      </c>
      <c r="F71">
        <v>12</v>
      </c>
      <c r="G71">
        <v>30</v>
      </c>
      <c r="M71" s="7">
        <v>5</v>
      </c>
      <c r="N71" s="7">
        <v>0</v>
      </c>
      <c r="O71">
        <v>5</v>
      </c>
      <c r="P71">
        <v>0</v>
      </c>
      <c r="Q71" s="7">
        <v>91</v>
      </c>
      <c r="R71">
        <v>91.2</v>
      </c>
      <c r="T71" s="7">
        <v>25</v>
      </c>
      <c r="U71">
        <v>60</v>
      </c>
      <c r="V71">
        <v>12</v>
      </c>
      <c r="W71" s="7">
        <v>2</v>
      </c>
      <c r="X71">
        <v>5</v>
      </c>
      <c r="AA71">
        <v>15</v>
      </c>
      <c r="AB71">
        <v>15</v>
      </c>
      <c r="AC71" s="7" t="s">
        <v>26</v>
      </c>
      <c r="AE71" s="7" t="s">
        <v>26</v>
      </c>
      <c r="AR71" s="12">
        <f t="shared" si="2"/>
        <v>17.809379053101537</v>
      </c>
      <c r="AS71" s="12">
        <f t="shared" si="3"/>
        <v>17.848520545525936</v>
      </c>
    </row>
    <row r="72" spans="1:45" x14ac:dyDescent="0.25">
      <c r="A72">
        <v>25865</v>
      </c>
      <c r="F72">
        <v>11</v>
      </c>
      <c r="G72">
        <v>16</v>
      </c>
      <c r="M72" s="7">
        <v>5</v>
      </c>
      <c r="N72" s="7">
        <v>5</v>
      </c>
      <c r="O72">
        <v>5</v>
      </c>
      <c r="P72">
        <v>6</v>
      </c>
      <c r="Q72" s="7">
        <v>127</v>
      </c>
      <c r="R72">
        <v>131</v>
      </c>
      <c r="T72" s="7">
        <v>25</v>
      </c>
      <c r="U72">
        <v>30</v>
      </c>
      <c r="V72">
        <v>9</v>
      </c>
      <c r="W72" s="7">
        <v>12</v>
      </c>
      <c r="X72">
        <v>15</v>
      </c>
      <c r="AA72">
        <v>10</v>
      </c>
      <c r="AB72">
        <v>12</v>
      </c>
      <c r="AC72" s="7" t="s">
        <v>28</v>
      </c>
      <c r="AE72" s="7" t="s">
        <v>26</v>
      </c>
      <c r="AR72" s="12">
        <f t="shared" si="2"/>
        <v>21.178095072704398</v>
      </c>
      <c r="AS72" s="12">
        <f t="shared" si="3"/>
        <v>21.188163254530028</v>
      </c>
    </row>
    <row r="73" spans="1:45" x14ac:dyDescent="0.25">
      <c r="A73">
        <v>25894</v>
      </c>
      <c r="F73">
        <v>9</v>
      </c>
      <c r="G73">
        <v>5</v>
      </c>
      <c r="M73" s="7">
        <v>5</v>
      </c>
      <c r="N73" s="7">
        <v>6</v>
      </c>
      <c r="O73">
        <v>5</v>
      </c>
      <c r="P73">
        <v>6.5</v>
      </c>
      <c r="Q73" s="7">
        <v>149</v>
      </c>
      <c r="R73">
        <v>153</v>
      </c>
      <c r="T73" s="7">
        <v>25</v>
      </c>
      <c r="U73">
        <v>30</v>
      </c>
      <c r="V73">
        <v>12</v>
      </c>
      <c r="W73" s="7">
        <v>5</v>
      </c>
      <c r="X73">
        <v>5</v>
      </c>
      <c r="AA73">
        <v>13</v>
      </c>
      <c r="AB73">
        <v>12</v>
      </c>
      <c r="AC73" s="7" t="s">
        <v>26</v>
      </c>
      <c r="AE73" s="7" t="s">
        <v>26</v>
      </c>
      <c r="AR73" s="12">
        <f t="shared" si="2"/>
        <v>24.099513930724992</v>
      </c>
      <c r="AS73" s="12">
        <f t="shared" si="3"/>
        <v>24.375752193294094</v>
      </c>
    </row>
    <row r="74" spans="1:45" x14ac:dyDescent="0.25">
      <c r="A74">
        <v>25897</v>
      </c>
      <c r="F74" t="s">
        <v>24</v>
      </c>
      <c r="M74" s="7">
        <v>5</v>
      </c>
      <c r="N74" s="7">
        <v>9</v>
      </c>
      <c r="O74">
        <v>5</v>
      </c>
      <c r="P74">
        <v>10</v>
      </c>
      <c r="Q74" s="7">
        <v>179</v>
      </c>
      <c r="R74">
        <v>184</v>
      </c>
      <c r="T74" s="7">
        <v>25</v>
      </c>
      <c r="U74">
        <v>36</v>
      </c>
      <c r="V74" t="s">
        <v>24</v>
      </c>
      <c r="X74">
        <v>15</v>
      </c>
      <c r="AC74" s="7" t="s">
        <v>26</v>
      </c>
      <c r="AE74" s="7" t="s">
        <v>26</v>
      </c>
      <c r="AR74" s="12">
        <f t="shared" si="2"/>
        <v>26.488949504602719</v>
      </c>
      <c r="AS74" s="12">
        <f t="shared" si="3"/>
        <v>26.456453655022333</v>
      </c>
    </row>
    <row r="75" spans="1:45" x14ac:dyDescent="0.25">
      <c r="A75">
        <v>25910</v>
      </c>
      <c r="M75" s="7">
        <v>5</v>
      </c>
      <c r="N75" s="7">
        <v>3.5</v>
      </c>
      <c r="Q75" s="7">
        <v>156</v>
      </c>
      <c r="T75" s="7">
        <v>20</v>
      </c>
      <c r="W75" s="7">
        <v>3</v>
      </c>
      <c r="AC75" s="7" t="s">
        <v>26</v>
      </c>
      <c r="AE75" s="7" t="s">
        <v>26</v>
      </c>
      <c r="AR75" s="12">
        <f t="shared" si="2"/>
        <v>27.257563575599818</v>
      </c>
      <c r="AS75" s="12" t="e">
        <f t="shared" si="3"/>
        <v>#DIV/0!</v>
      </c>
    </row>
    <row r="76" spans="1:45" x14ac:dyDescent="0.25">
      <c r="A76">
        <v>25918</v>
      </c>
      <c r="F76" s="3">
        <v>11</v>
      </c>
      <c r="G76" s="3">
        <v>23</v>
      </c>
      <c r="M76" s="7">
        <v>5</v>
      </c>
      <c r="N76" s="7">
        <v>0</v>
      </c>
      <c r="O76" s="3">
        <v>5</v>
      </c>
      <c r="P76" s="3">
        <v>0</v>
      </c>
      <c r="Q76" s="7">
        <v>109</v>
      </c>
      <c r="R76">
        <v>114</v>
      </c>
      <c r="T76" s="7">
        <v>25</v>
      </c>
      <c r="U76" s="3">
        <v>25</v>
      </c>
      <c r="V76" s="3">
        <v>12</v>
      </c>
      <c r="W76" s="7">
        <v>10</v>
      </c>
      <c r="X76" s="3">
        <v>20</v>
      </c>
      <c r="AA76">
        <v>15</v>
      </c>
      <c r="AB76">
        <v>18</v>
      </c>
      <c r="AC76" s="7" t="s">
        <v>26</v>
      </c>
      <c r="AE76" s="7" t="s">
        <v>26</v>
      </c>
      <c r="AR76" s="12">
        <f t="shared" si="2"/>
        <v>21.332113371297446</v>
      </c>
      <c r="AS76" s="12">
        <f t="shared" si="3"/>
        <v>22.310650681907422</v>
      </c>
    </row>
    <row r="77" spans="1:45" x14ac:dyDescent="0.25">
      <c r="A77">
        <v>25964</v>
      </c>
      <c r="F77">
        <v>7</v>
      </c>
      <c r="G77">
        <v>32</v>
      </c>
      <c r="M77" s="7">
        <v>5</v>
      </c>
      <c r="N77" s="7">
        <v>4.5</v>
      </c>
      <c r="O77">
        <v>5</v>
      </c>
      <c r="P77">
        <v>5</v>
      </c>
      <c r="Q77" s="7">
        <v>114</v>
      </c>
      <c r="R77">
        <v>117</v>
      </c>
      <c r="T77" s="7">
        <v>25</v>
      </c>
      <c r="U77">
        <v>38</v>
      </c>
      <c r="V77" s="3">
        <v>12</v>
      </c>
      <c r="W77" s="7">
        <v>20</v>
      </c>
      <c r="X77" s="3">
        <v>10</v>
      </c>
      <c r="AA77">
        <v>16</v>
      </c>
      <c r="AB77">
        <v>15</v>
      </c>
      <c r="AC77" s="7" t="s">
        <v>26</v>
      </c>
      <c r="AE77" s="7" t="s">
        <v>26</v>
      </c>
      <c r="AR77" s="12">
        <f t="shared" si="2"/>
        <v>19.30613363496586</v>
      </c>
      <c r="AS77" s="12">
        <f t="shared" si="3"/>
        <v>19.510528531546573</v>
      </c>
    </row>
    <row r="78" spans="1:45" x14ac:dyDescent="0.25">
      <c r="A78">
        <v>25975</v>
      </c>
      <c r="M78" s="7">
        <v>5</v>
      </c>
      <c r="N78" s="7">
        <v>4.5</v>
      </c>
      <c r="Q78" s="7">
        <v>93</v>
      </c>
      <c r="T78" s="7">
        <v>25</v>
      </c>
      <c r="V78" s="3"/>
      <c r="W78" s="7">
        <v>15</v>
      </c>
      <c r="X78" s="3"/>
      <c r="AC78" s="7" t="s">
        <v>26</v>
      </c>
      <c r="AE78" s="7" t="s">
        <v>26</v>
      </c>
      <c r="AR78" s="12">
        <f t="shared" si="2"/>
        <v>15.749740596945832</v>
      </c>
      <c r="AS78" s="12" t="e">
        <f t="shared" si="3"/>
        <v>#DIV/0!</v>
      </c>
    </row>
    <row r="79" spans="1:45" x14ac:dyDescent="0.25">
      <c r="A79">
        <v>25978</v>
      </c>
      <c r="F79" s="3">
        <v>9</v>
      </c>
      <c r="G79" s="3">
        <v>49</v>
      </c>
      <c r="M79" s="7">
        <v>5</v>
      </c>
      <c r="N79" s="7">
        <v>3</v>
      </c>
      <c r="O79" s="3">
        <v>5</v>
      </c>
      <c r="P79" s="3">
        <v>3</v>
      </c>
      <c r="Q79" s="7">
        <v>121</v>
      </c>
      <c r="R79">
        <v>122</v>
      </c>
      <c r="T79" s="7">
        <v>3</v>
      </c>
      <c r="U79" s="3">
        <v>23</v>
      </c>
      <c r="V79" s="3">
        <v>12</v>
      </c>
      <c r="W79" s="7">
        <v>9</v>
      </c>
      <c r="X79" s="3">
        <v>10</v>
      </c>
      <c r="AA79">
        <v>15</v>
      </c>
      <c r="AB79">
        <v>16</v>
      </c>
      <c r="AC79" s="7" t="s">
        <v>25</v>
      </c>
      <c r="AE79" s="7" t="s">
        <v>25</v>
      </c>
      <c r="AR79" s="12">
        <f t="shared" si="2"/>
        <v>21.479004913162253</v>
      </c>
      <c r="AS79" s="12">
        <f t="shared" si="3"/>
        <v>21.656517350461119</v>
      </c>
    </row>
    <row r="80" spans="1:45" x14ac:dyDescent="0.25">
      <c r="A80">
        <v>25980</v>
      </c>
      <c r="F80" s="3">
        <v>11</v>
      </c>
      <c r="G80" s="3">
        <v>30</v>
      </c>
      <c r="M80" s="7">
        <v>5</v>
      </c>
      <c r="N80" s="7">
        <v>10</v>
      </c>
      <c r="O80" s="3">
        <v>5</v>
      </c>
      <c r="P80" s="3">
        <v>10</v>
      </c>
      <c r="Q80" s="7">
        <v>219</v>
      </c>
      <c r="R80">
        <v>224</v>
      </c>
      <c r="T80" s="7">
        <v>25</v>
      </c>
      <c r="U80" s="3">
        <v>25</v>
      </c>
      <c r="V80" s="3">
        <v>12</v>
      </c>
      <c r="W80" s="7">
        <v>11</v>
      </c>
      <c r="X80" s="3">
        <v>15</v>
      </c>
      <c r="AA80">
        <v>14</v>
      </c>
      <c r="AB80">
        <v>13</v>
      </c>
      <c r="AC80" s="7" t="s">
        <v>25</v>
      </c>
      <c r="AE80" s="7" t="s">
        <v>25</v>
      </c>
      <c r="AR80" s="12">
        <f t="shared" si="2"/>
        <v>31.48893125244506</v>
      </c>
      <c r="AS80" s="12">
        <f t="shared" si="3"/>
        <v>32.20785662350545</v>
      </c>
    </row>
    <row r="81" spans="1:45" x14ac:dyDescent="0.25">
      <c r="A81">
        <v>26002</v>
      </c>
      <c r="F81" s="3"/>
      <c r="G81" s="3"/>
      <c r="M81" s="7">
        <v>5</v>
      </c>
      <c r="N81" s="7">
        <v>5</v>
      </c>
      <c r="O81" s="3"/>
      <c r="P81" s="3"/>
      <c r="Q81" s="7">
        <v>146</v>
      </c>
      <c r="T81" s="7">
        <v>25</v>
      </c>
      <c r="U81" s="3"/>
      <c r="V81" s="3"/>
      <c r="W81" s="7">
        <v>1</v>
      </c>
      <c r="X81" s="3"/>
      <c r="AC81" s="7" t="s">
        <v>25</v>
      </c>
      <c r="AE81" s="7" t="s">
        <v>25</v>
      </c>
      <c r="AR81" s="12">
        <f t="shared" si="2"/>
        <v>24.346471500904268</v>
      </c>
      <c r="AS81" s="12" t="e">
        <f t="shared" si="3"/>
        <v>#DIV/0!</v>
      </c>
    </row>
    <row r="82" spans="1:45" x14ac:dyDescent="0.25">
      <c r="A82">
        <v>26005</v>
      </c>
      <c r="F82" s="3"/>
      <c r="G82" s="3"/>
      <c r="M82" s="7">
        <v>5</v>
      </c>
      <c r="N82" s="7">
        <v>6</v>
      </c>
      <c r="O82" s="3">
        <v>5</v>
      </c>
      <c r="P82" s="3">
        <v>7</v>
      </c>
      <c r="Q82" s="7">
        <v>100</v>
      </c>
      <c r="R82">
        <v>98</v>
      </c>
      <c r="T82" s="7">
        <v>25</v>
      </c>
      <c r="U82" s="3">
        <v>30</v>
      </c>
      <c r="V82" s="3">
        <v>7</v>
      </c>
      <c r="W82" s="7">
        <v>25</v>
      </c>
      <c r="X82" s="3">
        <v>25</v>
      </c>
      <c r="AA82">
        <v>10</v>
      </c>
      <c r="AB82">
        <v>11</v>
      </c>
      <c r="AC82" s="7" t="s">
        <v>25</v>
      </c>
      <c r="AE82" s="7" t="s">
        <v>25</v>
      </c>
      <c r="AR82" s="12">
        <f t="shared" si="2"/>
        <v>16.174170423305366</v>
      </c>
      <c r="AS82" s="12">
        <f t="shared" si="3"/>
        <v>15.381063184816174</v>
      </c>
    </row>
    <row r="83" spans="1:45" x14ac:dyDescent="0.25">
      <c r="A83">
        <v>26008</v>
      </c>
      <c r="F83" s="5"/>
      <c r="G83" s="5"/>
      <c r="M83" s="7">
        <v>5</v>
      </c>
      <c r="N83" s="7">
        <v>6</v>
      </c>
      <c r="O83">
        <v>5</v>
      </c>
      <c r="P83">
        <v>6.5</v>
      </c>
      <c r="Q83" s="7">
        <v>118</v>
      </c>
      <c r="R83">
        <v>126.9</v>
      </c>
      <c r="T83" s="7">
        <v>25</v>
      </c>
      <c r="U83">
        <v>25</v>
      </c>
      <c r="V83">
        <v>11</v>
      </c>
      <c r="W83" s="7">
        <v>18</v>
      </c>
      <c r="X83">
        <v>15</v>
      </c>
      <c r="AA83">
        <v>5</v>
      </c>
      <c r="AB83">
        <v>5</v>
      </c>
      <c r="AC83" s="7" t="s">
        <v>25</v>
      </c>
      <c r="AE83" s="7" t="s">
        <v>25</v>
      </c>
      <c r="AR83" s="12">
        <f t="shared" si="2"/>
        <v>19.085521099500333</v>
      </c>
      <c r="AS83" s="12">
        <f t="shared" si="3"/>
        <v>20.217535642673337</v>
      </c>
    </row>
    <row r="84" spans="1:45" x14ac:dyDescent="0.25">
      <c r="A84">
        <v>26010</v>
      </c>
      <c r="F84">
        <v>7</v>
      </c>
      <c r="G84">
        <v>14</v>
      </c>
      <c r="M84" s="7">
        <v>5</v>
      </c>
      <c r="N84" s="7">
        <v>6</v>
      </c>
      <c r="O84">
        <v>5</v>
      </c>
      <c r="P84">
        <v>7</v>
      </c>
      <c r="Q84" s="7">
        <v>108</v>
      </c>
      <c r="R84">
        <v>110</v>
      </c>
      <c r="T84" s="7">
        <v>25</v>
      </c>
      <c r="U84">
        <v>30</v>
      </c>
      <c r="V84">
        <v>11</v>
      </c>
      <c r="W84" s="7">
        <v>25</v>
      </c>
      <c r="X84">
        <v>15</v>
      </c>
      <c r="AA84">
        <v>13</v>
      </c>
      <c r="AB84">
        <v>12</v>
      </c>
      <c r="AC84" s="7" t="s">
        <v>25</v>
      </c>
      <c r="AE84" s="7" t="s">
        <v>25</v>
      </c>
      <c r="AR84" s="12">
        <f t="shared" si="2"/>
        <v>17.468104057169793</v>
      </c>
      <c r="AS84" s="12">
        <f t="shared" si="3"/>
        <v>17.264458676834483</v>
      </c>
    </row>
    <row r="85" spans="1:45" x14ac:dyDescent="0.25">
      <c r="A85">
        <v>26013</v>
      </c>
      <c r="F85">
        <v>8</v>
      </c>
      <c r="G85">
        <v>37</v>
      </c>
      <c r="M85" s="7">
        <v>5</v>
      </c>
      <c r="N85" s="7">
        <v>3</v>
      </c>
      <c r="O85">
        <v>5</v>
      </c>
      <c r="P85">
        <v>2.5</v>
      </c>
      <c r="Q85" s="7">
        <v>112</v>
      </c>
      <c r="R85">
        <v>115</v>
      </c>
      <c r="T85" s="7">
        <v>25</v>
      </c>
      <c r="U85">
        <v>25</v>
      </c>
      <c r="V85">
        <v>12</v>
      </c>
      <c r="W85" s="7">
        <v>17</v>
      </c>
      <c r="X85">
        <v>15</v>
      </c>
      <c r="AA85">
        <v>16</v>
      </c>
      <c r="AB85">
        <v>15</v>
      </c>
      <c r="AC85" s="7" t="s">
        <v>25</v>
      </c>
      <c r="AE85" s="7" t="s">
        <v>25</v>
      </c>
      <c r="AR85" s="12">
        <f t="shared" si="2"/>
        <v>19.881392977472501</v>
      </c>
      <c r="AS85" s="12">
        <f t="shared" si="3"/>
        <v>20.741859665537511</v>
      </c>
    </row>
    <row r="86" spans="1:45" x14ac:dyDescent="0.25">
      <c r="A86">
        <v>26019</v>
      </c>
      <c r="F86" s="3">
        <v>9</v>
      </c>
      <c r="G86" s="3">
        <v>45</v>
      </c>
      <c r="M86" s="7">
        <v>5</v>
      </c>
      <c r="N86" s="9">
        <v>1</v>
      </c>
      <c r="O86" s="4"/>
      <c r="P86" s="4"/>
      <c r="Q86" s="9">
        <v>139</v>
      </c>
      <c r="T86" s="7">
        <v>25</v>
      </c>
      <c r="U86" s="3">
        <v>25</v>
      </c>
      <c r="V86" s="3">
        <v>12</v>
      </c>
      <c r="W86" s="7">
        <v>15</v>
      </c>
      <c r="X86">
        <v>15</v>
      </c>
      <c r="AA86">
        <v>16</v>
      </c>
      <c r="AB86">
        <v>16</v>
      </c>
      <c r="AC86" s="7" t="s">
        <v>25</v>
      </c>
      <c r="AE86" s="7" t="s">
        <v>25</v>
      </c>
      <c r="AR86" s="12">
        <f t="shared" si="2"/>
        <v>26.318735298534335</v>
      </c>
      <c r="AS86" s="12" t="e">
        <f t="shared" si="3"/>
        <v>#DIV/0!</v>
      </c>
    </row>
    <row r="87" spans="1:45" x14ac:dyDescent="0.25">
      <c r="A87">
        <v>26037</v>
      </c>
      <c r="F87">
        <v>8</v>
      </c>
      <c r="G87">
        <v>2</v>
      </c>
      <c r="M87" s="7">
        <v>4</v>
      </c>
      <c r="N87" s="7">
        <v>9</v>
      </c>
      <c r="O87">
        <v>4</v>
      </c>
      <c r="P87">
        <v>11</v>
      </c>
      <c r="Q87" s="7">
        <v>90</v>
      </c>
      <c r="R87">
        <v>87</v>
      </c>
      <c r="T87" s="7">
        <v>25</v>
      </c>
      <c r="U87">
        <v>24</v>
      </c>
      <c r="V87">
        <v>12</v>
      </c>
      <c r="W87" s="7">
        <v>15</v>
      </c>
      <c r="X87">
        <v>17</v>
      </c>
      <c r="AA87">
        <v>15</v>
      </c>
      <c r="AB87">
        <v>15</v>
      </c>
      <c r="AC87" s="7" t="s">
        <v>25</v>
      </c>
      <c r="AE87" s="7" t="s">
        <v>25</v>
      </c>
      <c r="AR87" s="12">
        <f t="shared" si="2"/>
        <v>19.516533618813902</v>
      </c>
      <c r="AS87" s="12">
        <f t="shared" si="3"/>
        <v>17.60861164510451</v>
      </c>
    </row>
    <row r="88" spans="1:45" x14ac:dyDescent="0.25">
      <c r="A88">
        <v>26048</v>
      </c>
      <c r="F88">
        <v>9</v>
      </c>
      <c r="G88">
        <v>30</v>
      </c>
      <c r="M88" s="7">
        <v>5</v>
      </c>
      <c r="N88" s="7">
        <v>6</v>
      </c>
      <c r="O88">
        <v>5</v>
      </c>
      <c r="P88">
        <v>6</v>
      </c>
      <c r="Q88" s="7">
        <v>147</v>
      </c>
      <c r="R88">
        <v>145</v>
      </c>
      <c r="T88" s="7">
        <v>25</v>
      </c>
      <c r="U88">
        <v>35</v>
      </c>
      <c r="V88">
        <v>9</v>
      </c>
      <c r="W88" s="7">
        <v>25</v>
      </c>
      <c r="X88">
        <v>25</v>
      </c>
      <c r="AA88">
        <v>9</v>
      </c>
      <c r="AB88">
        <v>9</v>
      </c>
      <c r="AC88" s="7" t="s">
        <v>25</v>
      </c>
      <c r="AE88" s="7" t="s">
        <v>25</v>
      </c>
      <c r="AR88" s="12">
        <f t="shared" si="2"/>
        <v>23.776030522258885</v>
      </c>
      <c r="AS88" s="12">
        <f t="shared" si="3"/>
        <v>23.452547113792782</v>
      </c>
    </row>
    <row r="89" spans="1:45" x14ac:dyDescent="0.25">
      <c r="A89">
        <v>26066</v>
      </c>
      <c r="F89">
        <v>8</v>
      </c>
      <c r="G89">
        <v>40</v>
      </c>
      <c r="M89" s="7">
        <v>5</v>
      </c>
      <c r="N89" s="7">
        <v>3</v>
      </c>
      <c r="O89">
        <v>5</v>
      </c>
      <c r="P89">
        <v>3.5</v>
      </c>
      <c r="Q89" s="7">
        <v>114</v>
      </c>
      <c r="R89">
        <v>113</v>
      </c>
      <c r="T89" s="7">
        <v>25</v>
      </c>
      <c r="U89">
        <v>26</v>
      </c>
      <c r="V89">
        <v>12</v>
      </c>
      <c r="W89" s="7">
        <v>25</v>
      </c>
      <c r="X89">
        <v>20</v>
      </c>
      <c r="AA89">
        <v>12</v>
      </c>
      <c r="AB89">
        <v>12</v>
      </c>
      <c r="AC89" s="7" t="s">
        <v>25</v>
      </c>
      <c r="AE89" s="7" t="s">
        <v>25</v>
      </c>
      <c r="AR89" s="12">
        <f t="shared" si="2"/>
        <v>20.236417852070225</v>
      </c>
      <c r="AS89" s="12">
        <f t="shared" si="3"/>
        <v>19.744260795146023</v>
      </c>
    </row>
    <row r="90" spans="1:45" x14ac:dyDescent="0.25">
      <c r="A90">
        <v>26068</v>
      </c>
      <c r="F90">
        <v>9</v>
      </c>
      <c r="G90">
        <v>15</v>
      </c>
      <c r="M90" s="7">
        <v>5</v>
      </c>
      <c r="N90" s="7">
        <v>2</v>
      </c>
      <c r="O90">
        <v>5</v>
      </c>
      <c r="P90">
        <v>2</v>
      </c>
      <c r="Q90" s="7">
        <v>107</v>
      </c>
      <c r="R90">
        <v>108</v>
      </c>
      <c r="T90" s="7">
        <v>10</v>
      </c>
      <c r="U90">
        <v>20</v>
      </c>
      <c r="V90">
        <v>12</v>
      </c>
      <c r="W90" s="7">
        <v>5</v>
      </c>
      <c r="AA90">
        <v>10</v>
      </c>
      <c r="AB90">
        <v>10</v>
      </c>
      <c r="AC90" s="7" t="s">
        <v>25</v>
      </c>
      <c r="AE90" s="7" t="s">
        <v>25</v>
      </c>
      <c r="AR90" s="12">
        <f t="shared" si="2"/>
        <v>19.611476173098971</v>
      </c>
      <c r="AS90" s="12">
        <f t="shared" si="3"/>
        <v>19.794760997146625</v>
      </c>
    </row>
    <row r="91" spans="1:45" x14ac:dyDescent="0.25">
      <c r="A91">
        <v>26073</v>
      </c>
      <c r="F91">
        <v>8</v>
      </c>
      <c r="G91">
        <v>50</v>
      </c>
      <c r="M91" s="7">
        <v>5</v>
      </c>
      <c r="N91" s="7">
        <v>1</v>
      </c>
      <c r="O91">
        <v>5</v>
      </c>
      <c r="P91">
        <v>0.5</v>
      </c>
      <c r="Q91" s="7">
        <v>114</v>
      </c>
      <c r="R91">
        <v>114.5</v>
      </c>
      <c r="T91" s="7">
        <v>25</v>
      </c>
      <c r="U91">
        <v>25</v>
      </c>
      <c r="V91">
        <v>12</v>
      </c>
      <c r="W91" s="7">
        <v>15</v>
      </c>
      <c r="X91">
        <v>10</v>
      </c>
      <c r="AA91">
        <v>15</v>
      </c>
      <c r="AB91">
        <v>16</v>
      </c>
      <c r="AC91" s="7" t="s">
        <v>27</v>
      </c>
      <c r="AE91" s="7" t="s">
        <v>25</v>
      </c>
      <c r="AR91" s="12">
        <f t="shared" si="2"/>
        <v>21.585149813186433</v>
      </c>
      <c r="AS91" s="12">
        <f t="shared" si="3"/>
        <v>22.039646441277593</v>
      </c>
    </row>
    <row r="92" spans="1:45" x14ac:dyDescent="0.25">
      <c r="A92">
        <v>26087</v>
      </c>
      <c r="M92" s="7">
        <v>5</v>
      </c>
      <c r="N92" s="7">
        <v>2</v>
      </c>
      <c r="Q92" s="7">
        <v>129</v>
      </c>
      <c r="T92" s="7">
        <v>23</v>
      </c>
      <c r="W92" s="7">
        <v>4</v>
      </c>
      <c r="AR92" s="12">
        <f t="shared" si="2"/>
        <v>23.643742302147359</v>
      </c>
      <c r="AS92" s="12" t="e">
        <f t="shared" si="3"/>
        <v>#DIV/0!</v>
      </c>
    </row>
    <row r="93" spans="1:45" x14ac:dyDescent="0.25">
      <c r="A93">
        <v>26089</v>
      </c>
      <c r="M93" s="7">
        <v>5</v>
      </c>
      <c r="N93" s="7">
        <v>0</v>
      </c>
      <c r="Q93" s="7">
        <v>95</v>
      </c>
      <c r="T93" s="7">
        <v>25</v>
      </c>
      <c r="W93" s="7">
        <v>9</v>
      </c>
      <c r="AC93" s="7" t="s">
        <v>25</v>
      </c>
      <c r="AE93" s="7" t="s">
        <v>25</v>
      </c>
      <c r="AR93" s="12">
        <f t="shared" si="2"/>
        <v>18.592208901589519</v>
      </c>
      <c r="AS93" s="12" t="e">
        <f t="shared" si="3"/>
        <v>#DIV/0!</v>
      </c>
    </row>
    <row r="94" spans="1:45" x14ac:dyDescent="0.25">
      <c r="A94">
        <v>26104</v>
      </c>
      <c r="F94">
        <v>7</v>
      </c>
      <c r="G94">
        <v>35</v>
      </c>
      <c r="M94" s="7">
        <v>5</v>
      </c>
      <c r="N94" s="7">
        <v>6</v>
      </c>
      <c r="O94">
        <v>5</v>
      </c>
      <c r="P94">
        <v>7</v>
      </c>
      <c r="Q94" s="7">
        <v>118</v>
      </c>
      <c r="R94">
        <v>114</v>
      </c>
      <c r="T94" s="7">
        <v>25</v>
      </c>
      <c r="U94">
        <v>25</v>
      </c>
      <c r="V94">
        <v>12</v>
      </c>
      <c r="W94" s="7">
        <v>20</v>
      </c>
      <c r="X94">
        <v>12</v>
      </c>
      <c r="AA94">
        <v>11</v>
      </c>
      <c r="AB94">
        <v>12</v>
      </c>
      <c r="AC94" s="7" t="s">
        <v>25</v>
      </c>
      <c r="AE94" s="7" t="s">
        <v>25</v>
      </c>
      <c r="AR94" s="12">
        <f t="shared" si="2"/>
        <v>19.085521099500333</v>
      </c>
      <c r="AS94" s="12">
        <f t="shared" si="3"/>
        <v>17.892257174173917</v>
      </c>
    </row>
    <row r="95" spans="1:45" x14ac:dyDescent="0.25">
      <c r="A95">
        <v>26113</v>
      </c>
      <c r="F95">
        <v>9</v>
      </c>
      <c r="G95">
        <v>0</v>
      </c>
      <c r="M95" s="7">
        <v>5</v>
      </c>
      <c r="N95" s="7">
        <v>5</v>
      </c>
      <c r="O95">
        <v>5</v>
      </c>
      <c r="P95">
        <v>5</v>
      </c>
      <c r="Q95" s="7">
        <v>127</v>
      </c>
      <c r="R95">
        <v>129</v>
      </c>
      <c r="T95" s="7">
        <v>13</v>
      </c>
      <c r="U95">
        <v>25</v>
      </c>
      <c r="V95">
        <v>12</v>
      </c>
      <c r="W95" s="7">
        <v>22</v>
      </c>
      <c r="X95">
        <v>15</v>
      </c>
      <c r="AA95">
        <v>13</v>
      </c>
      <c r="AB95">
        <v>12</v>
      </c>
      <c r="AC95" s="7" t="s">
        <v>27</v>
      </c>
      <c r="AE95" s="7" t="s">
        <v>25</v>
      </c>
      <c r="AR95" s="12">
        <f t="shared" si="2"/>
        <v>21.178095072704398</v>
      </c>
      <c r="AS95" s="12">
        <f t="shared" si="3"/>
        <v>21.511608380935964</v>
      </c>
    </row>
    <row r="96" spans="1:45" x14ac:dyDescent="0.25">
      <c r="A96">
        <v>26146</v>
      </c>
      <c r="F96">
        <v>9</v>
      </c>
      <c r="G96">
        <v>45</v>
      </c>
      <c r="M96" s="7">
        <v>5</v>
      </c>
      <c r="N96" s="7">
        <v>4</v>
      </c>
      <c r="O96">
        <v>5</v>
      </c>
      <c r="P96">
        <v>4</v>
      </c>
      <c r="Q96" s="7">
        <v>106</v>
      </c>
      <c r="R96">
        <v>105.3</v>
      </c>
      <c r="T96" s="7">
        <v>0</v>
      </c>
      <c r="U96">
        <v>25</v>
      </c>
      <c r="V96">
        <v>12</v>
      </c>
      <c r="W96" s="7">
        <v>7</v>
      </c>
      <c r="X96">
        <v>4</v>
      </c>
      <c r="AA96">
        <v>10</v>
      </c>
      <c r="AB96">
        <v>10</v>
      </c>
      <c r="AC96" s="7" t="s">
        <v>25</v>
      </c>
      <c r="AE96" s="7" t="s">
        <v>25</v>
      </c>
      <c r="AR96" s="12">
        <f t="shared" si="2"/>
        <v>18.23290223284992</v>
      </c>
      <c r="AS96" s="12">
        <f t="shared" si="3"/>
        <v>18.112496274708459</v>
      </c>
    </row>
    <row r="97" spans="1:45" x14ac:dyDescent="0.25">
      <c r="A97">
        <v>26150</v>
      </c>
      <c r="F97" s="3">
        <v>8</v>
      </c>
      <c r="G97" s="3">
        <v>18</v>
      </c>
      <c r="M97" s="7">
        <v>4</v>
      </c>
      <c r="N97" s="7">
        <v>11</v>
      </c>
      <c r="O97" s="3">
        <v>4</v>
      </c>
      <c r="P97" s="3">
        <v>11.5</v>
      </c>
      <c r="Q97" s="7">
        <v>102</v>
      </c>
      <c r="R97">
        <v>101</v>
      </c>
      <c r="T97" s="7">
        <v>25</v>
      </c>
      <c r="U97" s="3">
        <v>25</v>
      </c>
      <c r="V97" s="3">
        <v>12</v>
      </c>
      <c r="W97" s="7">
        <v>7</v>
      </c>
      <c r="X97" s="3">
        <v>13</v>
      </c>
      <c r="AA97">
        <v>14</v>
      </c>
      <c r="AB97">
        <v>15</v>
      </c>
      <c r="AC97" s="7" t="s">
        <v>25</v>
      </c>
      <c r="AE97" s="7" t="s">
        <v>25</v>
      </c>
      <c r="AR97" s="12">
        <f t="shared" si="2"/>
        <v>20.64457917012253</v>
      </c>
      <c r="AS97" s="12">
        <f t="shared" si="3"/>
        <v>20.100058817190128</v>
      </c>
    </row>
    <row r="98" spans="1:45" x14ac:dyDescent="0.25">
      <c r="A98">
        <v>26166</v>
      </c>
      <c r="F98">
        <v>9</v>
      </c>
      <c r="G98">
        <v>5</v>
      </c>
      <c r="M98" s="7">
        <v>5</v>
      </c>
      <c r="N98" s="7">
        <v>1</v>
      </c>
      <c r="O98">
        <v>5</v>
      </c>
      <c r="P98">
        <v>1</v>
      </c>
      <c r="Q98" s="7">
        <v>101</v>
      </c>
      <c r="R98">
        <v>103</v>
      </c>
      <c r="T98" s="7">
        <v>25</v>
      </c>
      <c r="U98">
        <v>25</v>
      </c>
      <c r="V98" s="3">
        <v>12</v>
      </c>
      <c r="W98" s="7">
        <v>14</v>
      </c>
      <c r="X98" s="3">
        <v>10</v>
      </c>
      <c r="AA98">
        <v>13</v>
      </c>
      <c r="AB98">
        <v>13</v>
      </c>
      <c r="AC98" s="7" t="s">
        <v>25</v>
      </c>
      <c r="AE98" s="7" t="s">
        <v>25</v>
      </c>
      <c r="AR98" s="12">
        <f t="shared" si="2"/>
        <v>19.123685360805524</v>
      </c>
      <c r="AS98" s="12">
        <f t="shared" si="3"/>
        <v>19.502372199633356</v>
      </c>
    </row>
    <row r="99" spans="1:45" x14ac:dyDescent="0.25">
      <c r="A99">
        <v>26169</v>
      </c>
      <c r="F99">
        <v>8</v>
      </c>
      <c r="G99">
        <v>14</v>
      </c>
      <c r="M99" s="7">
        <v>5</v>
      </c>
      <c r="N99" s="7">
        <v>7</v>
      </c>
      <c r="O99">
        <v>5</v>
      </c>
      <c r="P99">
        <v>7</v>
      </c>
      <c r="Q99" s="7">
        <v>106</v>
      </c>
      <c r="R99">
        <v>105</v>
      </c>
      <c r="T99" s="7">
        <v>25</v>
      </c>
      <c r="U99">
        <v>30</v>
      </c>
      <c r="V99">
        <v>12</v>
      </c>
      <c r="W99" s="7">
        <v>25</v>
      </c>
      <c r="X99">
        <v>25</v>
      </c>
      <c r="AA99">
        <v>13</v>
      </c>
      <c r="AB99">
        <v>14</v>
      </c>
      <c r="AC99" s="7" t="s">
        <v>25</v>
      </c>
      <c r="AE99" s="7" t="s">
        <v>25</v>
      </c>
      <c r="AR99" s="12">
        <f t="shared" si="2"/>
        <v>16.636660179495049</v>
      </c>
      <c r="AS99" s="12">
        <f t="shared" si="3"/>
        <v>16.479710555160189</v>
      </c>
    </row>
    <row r="100" spans="1:45" x14ac:dyDescent="0.25">
      <c r="A100">
        <v>26173</v>
      </c>
      <c r="M100" s="7">
        <v>5</v>
      </c>
      <c r="N100" s="7">
        <v>2.5</v>
      </c>
      <c r="Q100" s="7">
        <v>108</v>
      </c>
      <c r="T100" s="7">
        <v>22</v>
      </c>
      <c r="W100" s="7">
        <v>0</v>
      </c>
      <c r="AR100" s="12">
        <f t="shared" si="2"/>
        <v>19.4793116858961</v>
      </c>
      <c r="AS100" s="12" t="e">
        <f t="shared" si="3"/>
        <v>#DIV/0!</v>
      </c>
    </row>
    <row r="101" spans="1:45" x14ac:dyDescent="0.25">
      <c r="A101">
        <v>26182</v>
      </c>
      <c r="F101">
        <v>8</v>
      </c>
      <c r="G101">
        <v>5</v>
      </c>
      <c r="O101">
        <v>5</v>
      </c>
      <c r="P101">
        <v>4.5</v>
      </c>
      <c r="R101">
        <v>99</v>
      </c>
      <c r="U101">
        <v>30</v>
      </c>
      <c r="V101">
        <v>9</v>
      </c>
      <c r="X101">
        <v>20</v>
      </c>
      <c r="AA101">
        <v>11</v>
      </c>
      <c r="AB101">
        <v>10</v>
      </c>
      <c r="AR101" s="12" t="e">
        <f t="shared" si="2"/>
        <v>#DIV/0!</v>
      </c>
      <c r="AS101" s="12">
        <f t="shared" si="3"/>
        <v>16.765852893522982</v>
      </c>
    </row>
    <row r="102" spans="1:45" x14ac:dyDescent="0.25">
      <c r="A102">
        <v>26183</v>
      </c>
      <c r="F102">
        <v>7</v>
      </c>
      <c r="G102">
        <v>46</v>
      </c>
      <c r="M102" s="7">
        <v>5</v>
      </c>
      <c r="N102" s="7">
        <v>2</v>
      </c>
      <c r="O102">
        <v>5</v>
      </c>
      <c r="P102">
        <v>2</v>
      </c>
      <c r="Q102" s="7">
        <v>119</v>
      </c>
      <c r="R102">
        <v>123</v>
      </c>
      <c r="T102" s="7">
        <v>22</v>
      </c>
      <c r="U102">
        <v>23</v>
      </c>
      <c r="V102">
        <v>12</v>
      </c>
      <c r="W102" s="7">
        <v>16</v>
      </c>
      <c r="X102">
        <v>15</v>
      </c>
      <c r="AA102">
        <v>16</v>
      </c>
      <c r="AB102">
        <v>16</v>
      </c>
      <c r="AR102" s="12">
        <f t="shared" si="2"/>
        <v>21.810894061670819</v>
      </c>
      <c r="AS102" s="12">
        <f t="shared" si="3"/>
        <v>22.544033357861437</v>
      </c>
    </row>
    <row r="103" spans="1:45" x14ac:dyDescent="0.25">
      <c r="A103">
        <v>26185</v>
      </c>
      <c r="F103">
        <v>10</v>
      </c>
      <c r="G103">
        <v>31</v>
      </c>
      <c r="M103" s="7">
        <v>5</v>
      </c>
      <c r="N103" s="7">
        <v>2.5</v>
      </c>
      <c r="O103">
        <v>5</v>
      </c>
      <c r="P103">
        <v>3</v>
      </c>
      <c r="Q103" s="7">
        <v>130</v>
      </c>
      <c r="R103">
        <v>133</v>
      </c>
      <c r="T103" s="7">
        <v>25</v>
      </c>
      <c r="U103">
        <v>30</v>
      </c>
      <c r="V103">
        <v>12</v>
      </c>
      <c r="W103" s="7">
        <v>24</v>
      </c>
      <c r="X103">
        <v>15</v>
      </c>
      <c r="AA103">
        <v>18</v>
      </c>
      <c r="AB103">
        <v>17</v>
      </c>
      <c r="AC103" s="7" t="s">
        <v>26</v>
      </c>
      <c r="AE103" s="7" t="s">
        <v>26</v>
      </c>
      <c r="AR103" s="12">
        <f t="shared" si="2"/>
        <v>23.447319621911969</v>
      </c>
      <c r="AS103" s="12">
        <f t="shared" si="3"/>
        <v>23.609154160748595</v>
      </c>
    </row>
    <row r="104" spans="1:45" x14ac:dyDescent="0.25">
      <c r="A104">
        <v>26191</v>
      </c>
      <c r="F104">
        <v>7</v>
      </c>
      <c r="G104">
        <v>34</v>
      </c>
      <c r="M104" s="7">
        <v>5</v>
      </c>
      <c r="N104" s="7">
        <v>4</v>
      </c>
      <c r="O104">
        <v>5</v>
      </c>
      <c r="P104">
        <v>4</v>
      </c>
      <c r="Q104" s="7">
        <v>91</v>
      </c>
      <c r="R104">
        <v>91</v>
      </c>
      <c r="T104" s="7">
        <v>25</v>
      </c>
      <c r="U104">
        <v>40</v>
      </c>
      <c r="V104">
        <v>12</v>
      </c>
      <c r="W104" s="7">
        <v>17</v>
      </c>
      <c r="X104">
        <v>24</v>
      </c>
      <c r="AA104">
        <v>11</v>
      </c>
      <c r="AB104">
        <v>10</v>
      </c>
      <c r="AC104" s="7" t="s">
        <v>26</v>
      </c>
      <c r="AE104" s="7" t="s">
        <v>26</v>
      </c>
      <c r="AR104" s="12">
        <f t="shared" si="2"/>
        <v>15.652774558390025</v>
      </c>
      <c r="AS104" s="12">
        <f t="shared" si="3"/>
        <v>15.652774558390025</v>
      </c>
    </row>
    <row r="105" spans="1:45" x14ac:dyDescent="0.25">
      <c r="A105">
        <v>26220</v>
      </c>
      <c r="F105" s="4"/>
      <c r="G105" s="4"/>
      <c r="M105" s="7">
        <v>5</v>
      </c>
      <c r="N105" s="7">
        <v>3</v>
      </c>
      <c r="O105" s="3">
        <v>5</v>
      </c>
      <c r="P105" s="3">
        <v>3</v>
      </c>
      <c r="Q105" s="7">
        <v>167</v>
      </c>
      <c r="R105">
        <v>166</v>
      </c>
      <c r="T105" s="7">
        <v>11</v>
      </c>
      <c r="U105" s="3">
        <v>16</v>
      </c>
      <c r="V105" s="3">
        <v>12</v>
      </c>
      <c r="W105" s="7">
        <v>6</v>
      </c>
      <c r="X105" s="3">
        <v>2</v>
      </c>
      <c r="AA105">
        <v>15</v>
      </c>
      <c r="AB105">
        <v>16</v>
      </c>
      <c r="AC105" s="7" t="s">
        <v>26</v>
      </c>
      <c r="AE105" s="7" t="s">
        <v>26</v>
      </c>
      <c r="AR105" s="12">
        <f t="shared" si="2"/>
        <v>29.644577028909893</v>
      </c>
      <c r="AS105" s="12">
        <f t="shared" si="3"/>
        <v>29.467064591611031</v>
      </c>
    </row>
    <row r="106" spans="1:45" x14ac:dyDescent="0.25">
      <c r="A106">
        <v>26223</v>
      </c>
      <c r="F106" s="3">
        <v>10</v>
      </c>
      <c r="G106" s="3">
        <v>30</v>
      </c>
      <c r="M106" s="7">
        <v>5</v>
      </c>
      <c r="N106" s="7">
        <v>6.5</v>
      </c>
      <c r="O106" s="3">
        <v>5</v>
      </c>
      <c r="P106" s="3">
        <v>6</v>
      </c>
      <c r="Q106" s="7">
        <v>135</v>
      </c>
      <c r="R106">
        <v>140</v>
      </c>
      <c r="T106" s="7">
        <v>19</v>
      </c>
      <c r="U106" s="3">
        <v>17</v>
      </c>
      <c r="V106" s="3"/>
      <c r="W106" s="7">
        <v>0</v>
      </c>
      <c r="X106" s="3">
        <v>12</v>
      </c>
      <c r="AA106">
        <v>12</v>
      </c>
      <c r="AB106">
        <v>11</v>
      </c>
      <c r="AC106" s="7" t="s">
        <v>25</v>
      </c>
      <c r="AE106" s="7" t="s">
        <v>25</v>
      </c>
      <c r="AR106" s="12">
        <f t="shared" si="2"/>
        <v>21.508016641141847</v>
      </c>
      <c r="AS106" s="12">
        <f t="shared" si="3"/>
        <v>22.643838592627514</v>
      </c>
    </row>
    <row r="107" spans="1:45" x14ac:dyDescent="0.25">
      <c r="A107">
        <v>26228</v>
      </c>
      <c r="F107">
        <v>10</v>
      </c>
      <c r="G107">
        <v>10</v>
      </c>
      <c r="M107" s="7">
        <v>5</v>
      </c>
      <c r="N107" s="7">
        <v>4</v>
      </c>
      <c r="O107">
        <v>5</v>
      </c>
      <c r="P107">
        <v>4</v>
      </c>
      <c r="Q107" s="7">
        <v>112</v>
      </c>
      <c r="R107">
        <v>112</v>
      </c>
      <c r="T107" s="7">
        <v>25</v>
      </c>
      <c r="V107">
        <v>12</v>
      </c>
      <c r="W107" s="7">
        <v>3</v>
      </c>
      <c r="X107">
        <v>10</v>
      </c>
      <c r="AA107">
        <v>12</v>
      </c>
      <c r="AB107">
        <v>11</v>
      </c>
      <c r="AC107" s="7" t="s">
        <v>25</v>
      </c>
      <c r="AE107" s="7" t="s">
        <v>25</v>
      </c>
      <c r="AR107" s="12">
        <f t="shared" si="2"/>
        <v>19.264953302633877</v>
      </c>
      <c r="AS107" s="12">
        <f t="shared" si="3"/>
        <v>19.264953302633877</v>
      </c>
    </row>
    <row r="108" spans="1:45" x14ac:dyDescent="0.25">
      <c r="A108">
        <v>26231</v>
      </c>
      <c r="F108">
        <v>11</v>
      </c>
      <c r="G108">
        <v>15</v>
      </c>
      <c r="M108" s="7">
        <v>5</v>
      </c>
      <c r="N108" s="7">
        <v>0</v>
      </c>
      <c r="O108">
        <v>5</v>
      </c>
      <c r="P108">
        <v>0</v>
      </c>
      <c r="Q108" s="7">
        <v>114</v>
      </c>
      <c r="R108">
        <v>114</v>
      </c>
      <c r="T108" s="7">
        <v>25</v>
      </c>
      <c r="U108">
        <v>30</v>
      </c>
      <c r="V108">
        <v>12</v>
      </c>
      <c r="W108" s="7">
        <v>11</v>
      </c>
      <c r="X108">
        <v>23</v>
      </c>
      <c r="AA108">
        <v>13</v>
      </c>
      <c r="AB108">
        <v>12</v>
      </c>
      <c r="AC108" s="7" t="s">
        <v>25</v>
      </c>
      <c r="AE108" s="7" t="s">
        <v>25</v>
      </c>
      <c r="AR108" s="12">
        <f t="shared" si="2"/>
        <v>22.310650681907422</v>
      </c>
      <c r="AS108" s="12">
        <f t="shared" si="3"/>
        <v>22.310650681907422</v>
      </c>
    </row>
    <row r="109" spans="1:45" x14ac:dyDescent="0.25">
      <c r="A109">
        <v>26282</v>
      </c>
      <c r="F109">
        <v>11</v>
      </c>
      <c r="G109">
        <v>23</v>
      </c>
      <c r="M109" s="7">
        <v>5</v>
      </c>
      <c r="N109" s="7">
        <v>3</v>
      </c>
      <c r="O109">
        <v>5</v>
      </c>
      <c r="P109">
        <v>3</v>
      </c>
      <c r="Q109" s="7">
        <v>161</v>
      </c>
      <c r="R109">
        <v>163</v>
      </c>
      <c r="T109" s="7">
        <v>25</v>
      </c>
      <c r="U109">
        <v>25</v>
      </c>
      <c r="V109">
        <v>12</v>
      </c>
      <c r="W109" s="7">
        <v>23</v>
      </c>
      <c r="X109">
        <v>25</v>
      </c>
      <c r="AA109">
        <v>19</v>
      </c>
      <c r="AB109">
        <v>17</v>
      </c>
      <c r="AC109" s="7" t="s">
        <v>25</v>
      </c>
      <c r="AE109" s="7" t="s">
        <v>25</v>
      </c>
      <c r="AR109" s="12">
        <f t="shared" si="2"/>
        <v>28.57950240511672</v>
      </c>
      <c r="AS109" s="12">
        <f t="shared" si="3"/>
        <v>28.934527279714441</v>
      </c>
    </row>
    <row r="110" spans="1:45" x14ac:dyDescent="0.25">
      <c r="A110">
        <v>26288</v>
      </c>
      <c r="F110">
        <v>8</v>
      </c>
      <c r="G110">
        <v>48</v>
      </c>
      <c r="M110" s="7">
        <v>5</v>
      </c>
      <c r="N110" s="7">
        <v>1</v>
      </c>
      <c r="O110">
        <v>5</v>
      </c>
      <c r="P110">
        <v>1</v>
      </c>
      <c r="Q110" s="7">
        <v>93</v>
      </c>
      <c r="R110">
        <v>97.1</v>
      </c>
      <c r="T110" s="7">
        <v>25</v>
      </c>
      <c r="U110">
        <v>27</v>
      </c>
      <c r="V110">
        <v>12</v>
      </c>
      <c r="W110" s="7">
        <v>9</v>
      </c>
      <c r="X110">
        <v>20</v>
      </c>
      <c r="AA110">
        <v>6</v>
      </c>
      <c r="AB110">
        <v>6</v>
      </c>
      <c r="AC110" s="7" t="s">
        <v>25</v>
      </c>
      <c r="AE110" s="7" t="s">
        <v>25</v>
      </c>
      <c r="AR110" s="12">
        <f t="shared" si="2"/>
        <v>17.608938005494196</v>
      </c>
      <c r="AS110" s="12">
        <f t="shared" si="3"/>
        <v>18.385246025091252</v>
      </c>
    </row>
    <row r="111" spans="1:45" x14ac:dyDescent="0.25">
      <c r="A111">
        <v>26300</v>
      </c>
      <c r="F111">
        <v>8</v>
      </c>
      <c r="G111">
        <v>10</v>
      </c>
      <c r="M111" s="7">
        <v>5</v>
      </c>
      <c r="N111" s="7">
        <v>6</v>
      </c>
      <c r="O111">
        <v>5</v>
      </c>
      <c r="P111">
        <v>6</v>
      </c>
      <c r="Q111" s="7">
        <v>116</v>
      </c>
      <c r="R111">
        <v>118.3</v>
      </c>
      <c r="T111" s="7">
        <v>25</v>
      </c>
      <c r="U111">
        <v>25</v>
      </c>
      <c r="V111">
        <v>12</v>
      </c>
      <c r="W111" s="7">
        <v>17</v>
      </c>
      <c r="X111">
        <v>17</v>
      </c>
      <c r="AA111">
        <v>9</v>
      </c>
      <c r="AB111">
        <v>9</v>
      </c>
      <c r="AC111" s="7" t="s">
        <v>25</v>
      </c>
      <c r="AE111" s="7" t="s">
        <v>25</v>
      </c>
      <c r="AR111" s="12">
        <f t="shared" si="2"/>
        <v>18.762037691034223</v>
      </c>
      <c r="AS111" s="12">
        <f t="shared" si="3"/>
        <v>19.134043610770245</v>
      </c>
    </row>
    <row r="112" spans="1:45" x14ac:dyDescent="0.25">
      <c r="A112">
        <v>26304</v>
      </c>
      <c r="F112">
        <v>7</v>
      </c>
      <c r="G112">
        <v>28</v>
      </c>
      <c r="O112">
        <v>5</v>
      </c>
      <c r="P112">
        <v>1.5</v>
      </c>
      <c r="R112">
        <v>122</v>
      </c>
      <c r="U112">
        <v>27</v>
      </c>
      <c r="V112">
        <v>12</v>
      </c>
      <c r="X112">
        <v>15</v>
      </c>
      <c r="AA112">
        <v>11</v>
      </c>
      <c r="AB112">
        <v>11</v>
      </c>
      <c r="AR112" s="12" t="e">
        <f t="shared" si="2"/>
        <v>#DIV/0!</v>
      </c>
      <c r="AS112" s="12">
        <f t="shared" si="3"/>
        <v>22.725815946587396</v>
      </c>
    </row>
    <row r="113" spans="1:45" x14ac:dyDescent="0.25">
      <c r="A113">
        <v>26324</v>
      </c>
      <c r="F113" s="3">
        <v>11</v>
      </c>
      <c r="G113" s="3">
        <v>20</v>
      </c>
      <c r="M113" s="7">
        <v>5</v>
      </c>
      <c r="N113" s="7">
        <v>0</v>
      </c>
      <c r="O113" s="3">
        <v>5</v>
      </c>
      <c r="P113" s="3">
        <v>0</v>
      </c>
      <c r="Q113" s="7">
        <v>133</v>
      </c>
      <c r="R113">
        <v>131</v>
      </c>
      <c r="T113" s="7">
        <v>19</v>
      </c>
      <c r="U113" s="3">
        <v>17</v>
      </c>
      <c r="V113" s="3">
        <v>12</v>
      </c>
      <c r="W113" s="7">
        <v>10</v>
      </c>
      <c r="X113" s="3">
        <v>9</v>
      </c>
      <c r="AA113">
        <v>15</v>
      </c>
      <c r="AB113">
        <v>13</v>
      </c>
      <c r="AC113" s="7" t="s">
        <v>25</v>
      </c>
      <c r="AE113" s="7" t="s">
        <v>25</v>
      </c>
      <c r="AR113" s="12">
        <f t="shared" si="2"/>
        <v>26.029092462225321</v>
      </c>
      <c r="AS113" s="12">
        <f t="shared" si="3"/>
        <v>25.637677537981332</v>
      </c>
    </row>
    <row r="114" spans="1:45" x14ac:dyDescent="0.25">
      <c r="A114">
        <v>26332</v>
      </c>
      <c r="F114">
        <v>9</v>
      </c>
      <c r="G114">
        <v>40</v>
      </c>
      <c r="M114" s="7">
        <v>5</v>
      </c>
      <c r="N114" s="7">
        <v>2</v>
      </c>
      <c r="O114">
        <v>5</v>
      </c>
      <c r="P114">
        <v>2</v>
      </c>
      <c r="Q114" s="7">
        <v>160</v>
      </c>
      <c r="R114">
        <v>166</v>
      </c>
      <c r="T114" s="7">
        <v>25</v>
      </c>
      <c r="U114">
        <v>25</v>
      </c>
      <c r="V114" s="3">
        <v>12</v>
      </c>
      <c r="W114" s="7">
        <v>15</v>
      </c>
      <c r="X114" s="3">
        <v>20</v>
      </c>
      <c r="AA114">
        <v>15</v>
      </c>
      <c r="AB114">
        <v>15</v>
      </c>
      <c r="AC114" s="7" t="s">
        <v>25</v>
      </c>
      <c r="AE114" s="7" t="s">
        <v>25</v>
      </c>
      <c r="AR114" s="12">
        <f t="shared" si="2"/>
        <v>29.32557184762463</v>
      </c>
      <c r="AS114" s="12">
        <f t="shared" si="3"/>
        <v>30.425280791910559</v>
      </c>
    </row>
    <row r="115" spans="1:45" x14ac:dyDescent="0.25">
      <c r="A115">
        <v>26334</v>
      </c>
      <c r="F115">
        <v>7</v>
      </c>
      <c r="G115">
        <v>58</v>
      </c>
      <c r="M115" s="7">
        <v>5</v>
      </c>
      <c r="N115" s="7">
        <v>6</v>
      </c>
      <c r="Q115" s="7">
        <v>109</v>
      </c>
      <c r="U115">
        <v>25</v>
      </c>
      <c r="V115" s="3">
        <v>10</v>
      </c>
      <c r="W115" s="7">
        <v>25</v>
      </c>
      <c r="X115" s="3">
        <v>15</v>
      </c>
      <c r="AA115">
        <v>8</v>
      </c>
      <c r="AB115">
        <v>9</v>
      </c>
      <c r="AC115" s="7" t="s">
        <v>25</v>
      </c>
      <c r="AE115" s="7" t="s">
        <v>25</v>
      </c>
      <c r="AR115" s="12">
        <f t="shared" si="2"/>
        <v>17.629845761402848</v>
      </c>
      <c r="AS115" s="12" t="e">
        <f t="shared" si="3"/>
        <v>#DIV/0!</v>
      </c>
    </row>
    <row r="116" spans="1:45" x14ac:dyDescent="0.25">
      <c r="A116">
        <v>26340</v>
      </c>
      <c r="F116">
        <v>10</v>
      </c>
      <c r="G116">
        <v>32</v>
      </c>
      <c r="M116" s="7">
        <v>5</v>
      </c>
      <c r="N116" s="7">
        <v>0</v>
      </c>
      <c r="O116">
        <v>4</v>
      </c>
      <c r="P116">
        <v>11</v>
      </c>
      <c r="Q116" s="7">
        <v>138</v>
      </c>
      <c r="R116">
        <v>140</v>
      </c>
      <c r="T116" s="7">
        <v>25</v>
      </c>
      <c r="U116">
        <v>25</v>
      </c>
      <c r="V116">
        <v>12</v>
      </c>
      <c r="W116" s="7">
        <v>9</v>
      </c>
      <c r="X116">
        <v>13</v>
      </c>
      <c r="AA116">
        <v>10</v>
      </c>
      <c r="AB116">
        <v>11</v>
      </c>
      <c r="AC116" s="7" t="s">
        <v>26</v>
      </c>
      <c r="AE116" s="7" t="s">
        <v>26</v>
      </c>
      <c r="AR116" s="12">
        <f t="shared" si="2"/>
        <v>27.007629772835298</v>
      </c>
      <c r="AS116" s="12">
        <f t="shared" si="3"/>
        <v>28.335696900168177</v>
      </c>
    </row>
    <row r="117" spans="1:45" x14ac:dyDescent="0.25">
      <c r="A117">
        <v>26342</v>
      </c>
      <c r="F117">
        <v>12</v>
      </c>
      <c r="G117">
        <v>30</v>
      </c>
      <c r="M117" s="7">
        <v>5</v>
      </c>
      <c r="N117" s="7">
        <v>1.5</v>
      </c>
      <c r="O117">
        <v>5</v>
      </c>
      <c r="P117">
        <v>1</v>
      </c>
      <c r="Q117" s="7">
        <v>140</v>
      </c>
      <c r="R117">
        <v>143</v>
      </c>
      <c r="T117" s="7">
        <v>25</v>
      </c>
      <c r="U117">
        <v>25</v>
      </c>
      <c r="V117">
        <v>12</v>
      </c>
      <c r="W117" s="7">
        <v>19</v>
      </c>
      <c r="X117">
        <v>10</v>
      </c>
      <c r="AA117">
        <v>17</v>
      </c>
      <c r="AB117">
        <v>17</v>
      </c>
      <c r="AC117" s="7" t="s">
        <v>26</v>
      </c>
      <c r="AE117" s="7" t="s">
        <v>26</v>
      </c>
      <c r="AR117" s="12">
        <f t="shared" si="2"/>
        <v>26.078805184608484</v>
      </c>
      <c r="AS117" s="12">
        <f t="shared" si="3"/>
        <v>27.07610897619</v>
      </c>
    </row>
    <row r="118" spans="1:45" x14ac:dyDescent="0.25">
      <c r="A118">
        <v>26355</v>
      </c>
      <c r="F118">
        <v>10</v>
      </c>
      <c r="G118">
        <v>20</v>
      </c>
      <c r="M118" s="7">
        <v>5</v>
      </c>
      <c r="N118" s="7">
        <v>0</v>
      </c>
      <c r="O118">
        <v>5</v>
      </c>
      <c r="P118">
        <v>0</v>
      </c>
      <c r="Q118" s="7">
        <v>130</v>
      </c>
      <c r="R118">
        <v>130</v>
      </c>
      <c r="T118" s="7">
        <v>17</v>
      </c>
      <c r="U118">
        <v>25</v>
      </c>
      <c r="V118">
        <v>10</v>
      </c>
      <c r="W118" s="7">
        <v>8</v>
      </c>
      <c r="X118">
        <v>10</v>
      </c>
      <c r="AA118">
        <v>15</v>
      </c>
      <c r="AB118">
        <v>14</v>
      </c>
      <c r="AC118" s="7" t="s">
        <v>26</v>
      </c>
      <c r="AE118" s="7" t="s">
        <v>26</v>
      </c>
      <c r="AR118" s="12">
        <f t="shared" si="2"/>
        <v>25.441970075859338</v>
      </c>
      <c r="AS118" s="12">
        <f t="shared" si="3"/>
        <v>25.441970075859338</v>
      </c>
    </row>
    <row r="119" spans="1:45" x14ac:dyDescent="0.25">
      <c r="A119">
        <v>26373</v>
      </c>
      <c r="F119" s="3">
        <v>6</v>
      </c>
      <c r="G119" s="3">
        <v>13</v>
      </c>
      <c r="M119" s="7">
        <v>5</v>
      </c>
      <c r="N119" s="7">
        <v>5</v>
      </c>
      <c r="O119" s="3">
        <v>5</v>
      </c>
      <c r="P119" s="3">
        <v>5.2</v>
      </c>
      <c r="Q119" s="7">
        <v>108</v>
      </c>
      <c r="R119">
        <v>108</v>
      </c>
      <c r="T119" s="7">
        <v>25</v>
      </c>
      <c r="U119" s="3">
        <v>25</v>
      </c>
      <c r="V119" s="3">
        <v>10</v>
      </c>
      <c r="W119" s="7">
        <v>20</v>
      </c>
      <c r="X119" s="3">
        <v>15</v>
      </c>
      <c r="AA119">
        <v>11</v>
      </c>
      <c r="AB119">
        <v>10</v>
      </c>
      <c r="AC119" s="7" t="s">
        <v>26</v>
      </c>
      <c r="AE119" s="7" t="s">
        <v>26</v>
      </c>
      <c r="AR119" s="12">
        <f t="shared" si="2"/>
        <v>18.009718644504527</v>
      </c>
      <c r="AS119" s="12">
        <f t="shared" si="3"/>
        <v>17.899399034831859</v>
      </c>
    </row>
    <row r="120" spans="1:45" x14ac:dyDescent="0.25">
      <c r="A120">
        <v>26374</v>
      </c>
      <c r="F120">
        <v>11</v>
      </c>
      <c r="G120">
        <v>23</v>
      </c>
      <c r="M120" s="7">
        <v>5</v>
      </c>
      <c r="N120" s="7">
        <v>3</v>
      </c>
      <c r="O120">
        <v>5</v>
      </c>
      <c r="P120">
        <v>3</v>
      </c>
      <c r="Q120" s="7">
        <v>95</v>
      </c>
      <c r="R120">
        <v>98</v>
      </c>
      <c r="T120" s="7">
        <v>25</v>
      </c>
      <c r="U120">
        <v>20</v>
      </c>
      <c r="V120">
        <v>12</v>
      </c>
      <c r="W120" s="7">
        <v>7</v>
      </c>
      <c r="X120">
        <v>10</v>
      </c>
      <c r="AA120">
        <v>15</v>
      </c>
      <c r="AB120">
        <v>14</v>
      </c>
      <c r="AC120" s="7" t="s">
        <v>26</v>
      </c>
      <c r="AE120" s="7" t="s">
        <v>26</v>
      </c>
      <c r="AR120" s="12">
        <f t="shared" si="2"/>
        <v>16.863681543391856</v>
      </c>
      <c r="AS120" s="12">
        <f t="shared" si="3"/>
        <v>17.396218855288438</v>
      </c>
    </row>
    <row r="121" spans="1:45" x14ac:dyDescent="0.25">
      <c r="A121">
        <v>26382</v>
      </c>
      <c r="F121" s="5"/>
      <c r="G121" s="5"/>
      <c r="M121" s="7">
        <v>5</v>
      </c>
      <c r="N121" s="7">
        <v>4</v>
      </c>
      <c r="O121">
        <v>5</v>
      </c>
      <c r="P121">
        <v>4</v>
      </c>
      <c r="Q121" s="7">
        <v>113</v>
      </c>
      <c r="R121">
        <v>114.2</v>
      </c>
      <c r="T121" s="7">
        <v>25</v>
      </c>
      <c r="U121">
        <v>34</v>
      </c>
      <c r="V121">
        <v>12</v>
      </c>
      <c r="W121" s="7">
        <v>25</v>
      </c>
      <c r="X121">
        <v>30</v>
      </c>
      <c r="AA121">
        <v>11</v>
      </c>
      <c r="AB121">
        <v>4</v>
      </c>
      <c r="AC121" s="7" t="s">
        <v>26</v>
      </c>
      <c r="AE121" s="7" t="s">
        <v>26</v>
      </c>
      <c r="AR121" s="12">
        <f t="shared" si="2"/>
        <v>19.436961814264535</v>
      </c>
      <c r="AS121" s="12">
        <f t="shared" si="3"/>
        <v>19.643372028221329</v>
      </c>
    </row>
    <row r="122" spans="1:45" x14ac:dyDescent="0.25">
      <c r="A122">
        <v>26392</v>
      </c>
      <c r="F122">
        <v>9</v>
      </c>
      <c r="G122">
        <v>30</v>
      </c>
      <c r="M122" s="7">
        <v>5</v>
      </c>
      <c r="N122" s="7">
        <v>7</v>
      </c>
      <c r="O122">
        <v>5</v>
      </c>
      <c r="P122">
        <v>7</v>
      </c>
      <c r="Q122" s="7">
        <v>98</v>
      </c>
      <c r="R122">
        <v>99</v>
      </c>
      <c r="T122" s="7">
        <v>25</v>
      </c>
      <c r="V122">
        <v>12</v>
      </c>
      <c r="W122" s="7">
        <v>8</v>
      </c>
      <c r="X122">
        <v>6</v>
      </c>
      <c r="AA122">
        <v>14</v>
      </c>
      <c r="AB122">
        <v>13</v>
      </c>
      <c r="AC122" s="7" t="s">
        <v>26</v>
      </c>
      <c r="AE122" s="7" t="s">
        <v>26</v>
      </c>
      <c r="AR122" s="12">
        <f t="shared" si="2"/>
        <v>15.381063184816174</v>
      </c>
      <c r="AS122" s="12">
        <f t="shared" si="3"/>
        <v>15.538012809151033</v>
      </c>
    </row>
    <row r="123" spans="1:45" x14ac:dyDescent="0.25">
      <c r="A123">
        <v>26414</v>
      </c>
      <c r="F123">
        <v>11</v>
      </c>
      <c r="G123">
        <v>44</v>
      </c>
      <c r="M123" s="7">
        <v>5</v>
      </c>
      <c r="N123" s="7">
        <v>4</v>
      </c>
      <c r="O123">
        <v>5</v>
      </c>
      <c r="P123">
        <v>4</v>
      </c>
      <c r="Q123" s="7">
        <v>101</v>
      </c>
      <c r="R123">
        <v>102</v>
      </c>
      <c r="T123" s="7">
        <v>25</v>
      </c>
      <c r="V123">
        <v>10</v>
      </c>
      <c r="W123" s="7">
        <v>7</v>
      </c>
      <c r="X123">
        <v>0</v>
      </c>
      <c r="AA123">
        <v>12</v>
      </c>
      <c r="AB123">
        <v>11</v>
      </c>
      <c r="AC123" s="7" t="s">
        <v>26</v>
      </c>
      <c r="AE123" s="7" t="s">
        <v>26</v>
      </c>
      <c r="AR123" s="12">
        <f t="shared" si="2"/>
        <v>17.37285967469662</v>
      </c>
      <c r="AS123" s="12">
        <f t="shared" si="3"/>
        <v>17.544868186327282</v>
      </c>
    </row>
    <row r="124" spans="1:45" x14ac:dyDescent="0.25">
      <c r="A124">
        <v>26420</v>
      </c>
      <c r="F124">
        <v>9</v>
      </c>
      <c r="G124">
        <v>30</v>
      </c>
      <c r="M124" s="7">
        <v>5</v>
      </c>
      <c r="N124" s="7">
        <v>4</v>
      </c>
      <c r="O124">
        <v>5</v>
      </c>
      <c r="P124">
        <v>4</v>
      </c>
      <c r="Q124" s="7">
        <v>116</v>
      </c>
      <c r="R124">
        <v>116</v>
      </c>
      <c r="T124" s="7">
        <v>25</v>
      </c>
      <c r="U124">
        <v>15</v>
      </c>
      <c r="V124">
        <v>12</v>
      </c>
      <c r="X124">
        <v>12</v>
      </c>
      <c r="AA124">
        <v>14</v>
      </c>
      <c r="AB124">
        <v>12</v>
      </c>
      <c r="AC124" s="7" t="s">
        <v>26</v>
      </c>
      <c r="AE124" s="7" t="s">
        <v>26</v>
      </c>
      <c r="AR124" s="12">
        <f t="shared" si="2"/>
        <v>19.952987349156516</v>
      </c>
      <c r="AS124" s="12">
        <f t="shared" si="3"/>
        <v>19.952987349156516</v>
      </c>
    </row>
    <row r="125" spans="1:45" x14ac:dyDescent="0.25">
      <c r="A125">
        <v>26423</v>
      </c>
      <c r="M125" s="7">
        <v>5</v>
      </c>
      <c r="N125" s="7">
        <v>4</v>
      </c>
      <c r="O125">
        <v>5</v>
      </c>
      <c r="P125">
        <v>4</v>
      </c>
      <c r="Q125" s="7">
        <v>183</v>
      </c>
      <c r="R125">
        <v>185</v>
      </c>
      <c r="T125" s="7">
        <v>25</v>
      </c>
      <c r="U125">
        <v>25</v>
      </c>
      <c r="V125">
        <v>12</v>
      </c>
      <c r="W125" s="7">
        <v>15</v>
      </c>
      <c r="X125">
        <v>10</v>
      </c>
      <c r="AA125">
        <v>16</v>
      </c>
      <c r="AB125">
        <v>17</v>
      </c>
      <c r="AC125" s="7" t="s">
        <v>26</v>
      </c>
      <c r="AE125" s="7" t="s">
        <v>26</v>
      </c>
      <c r="AR125" s="12">
        <f t="shared" si="2"/>
        <v>31.477557628410707</v>
      </c>
      <c r="AS125" s="12">
        <f t="shared" si="3"/>
        <v>31.821574651672027</v>
      </c>
    </row>
    <row r="126" spans="1:45" x14ac:dyDescent="0.25">
      <c r="A126">
        <v>26437</v>
      </c>
      <c r="F126">
        <v>9</v>
      </c>
      <c r="G126">
        <v>46</v>
      </c>
      <c r="M126" s="7">
        <v>4</v>
      </c>
      <c r="N126" s="7">
        <v>11</v>
      </c>
      <c r="O126">
        <v>4</v>
      </c>
      <c r="P126">
        <v>11.5</v>
      </c>
      <c r="Q126" s="7">
        <v>130</v>
      </c>
      <c r="R126">
        <v>128</v>
      </c>
      <c r="T126" s="7">
        <v>25</v>
      </c>
      <c r="U126">
        <v>28</v>
      </c>
      <c r="V126">
        <v>10</v>
      </c>
      <c r="W126" s="7">
        <v>0</v>
      </c>
      <c r="X126">
        <v>19</v>
      </c>
      <c r="AA126">
        <v>12</v>
      </c>
      <c r="AB126">
        <v>12</v>
      </c>
      <c r="AC126" s="7" t="s">
        <v>26</v>
      </c>
      <c r="AE126" s="7" t="s">
        <v>26</v>
      </c>
      <c r="AR126" s="12">
        <f t="shared" si="2"/>
        <v>26.311718550156165</v>
      </c>
      <c r="AS126" s="12">
        <f t="shared" si="3"/>
        <v>25.473341867330063</v>
      </c>
    </row>
    <row r="127" spans="1:45" x14ac:dyDescent="0.25">
      <c r="A127">
        <v>26450</v>
      </c>
      <c r="F127">
        <v>7</v>
      </c>
      <c r="G127">
        <v>14</v>
      </c>
      <c r="M127" s="7">
        <v>5</v>
      </c>
      <c r="N127" s="7">
        <v>9</v>
      </c>
      <c r="O127">
        <v>5</v>
      </c>
      <c r="P127">
        <v>10</v>
      </c>
      <c r="Q127" s="7">
        <v>141</v>
      </c>
      <c r="R127">
        <v>145</v>
      </c>
      <c r="T127" s="7">
        <v>25</v>
      </c>
      <c r="U127">
        <v>25</v>
      </c>
      <c r="V127">
        <v>12</v>
      </c>
      <c r="W127" s="7">
        <v>24</v>
      </c>
      <c r="AA127">
        <v>7</v>
      </c>
      <c r="AB127">
        <v>8</v>
      </c>
      <c r="AC127" s="7" t="s">
        <v>26</v>
      </c>
      <c r="AE127" s="7" t="s">
        <v>26</v>
      </c>
      <c r="AR127" s="12">
        <f t="shared" si="2"/>
        <v>20.865597095804375</v>
      </c>
      <c r="AS127" s="12">
        <f t="shared" si="3"/>
        <v>20.848835760751296</v>
      </c>
    </row>
    <row r="128" spans="1:45" x14ac:dyDescent="0.25">
      <c r="A128">
        <v>26451</v>
      </c>
      <c r="F128">
        <v>6</v>
      </c>
      <c r="G128">
        <v>29</v>
      </c>
      <c r="M128" s="7">
        <v>5</v>
      </c>
      <c r="N128" s="7">
        <v>5</v>
      </c>
      <c r="O128">
        <v>5</v>
      </c>
      <c r="P128">
        <v>6</v>
      </c>
      <c r="Q128" s="7">
        <v>108</v>
      </c>
      <c r="R128">
        <v>110</v>
      </c>
      <c r="T128" s="7">
        <v>25</v>
      </c>
      <c r="U128">
        <v>110</v>
      </c>
      <c r="V128">
        <v>12</v>
      </c>
      <c r="W128" s="7">
        <v>19</v>
      </c>
      <c r="X128">
        <v>41</v>
      </c>
      <c r="AA128">
        <v>6</v>
      </c>
      <c r="AB128">
        <v>9</v>
      </c>
      <c r="AC128" s="7" t="s">
        <v>26</v>
      </c>
      <c r="AE128" s="7" t="s">
        <v>26</v>
      </c>
      <c r="AR128" s="12">
        <f t="shared" si="2"/>
        <v>18.009718644504527</v>
      </c>
      <c r="AS128" s="12">
        <f t="shared" si="3"/>
        <v>17.791587465635899</v>
      </c>
    </row>
    <row r="129" spans="1:45" x14ac:dyDescent="0.25">
      <c r="A129">
        <v>26456</v>
      </c>
      <c r="F129">
        <v>10</v>
      </c>
      <c r="G129">
        <v>30</v>
      </c>
      <c r="M129" s="7">
        <v>5</v>
      </c>
      <c r="N129" s="7">
        <v>2.5</v>
      </c>
      <c r="O129">
        <v>5</v>
      </c>
      <c r="P129">
        <v>3</v>
      </c>
      <c r="Q129" s="7">
        <v>203</v>
      </c>
      <c r="R129">
        <v>202</v>
      </c>
      <c r="T129" s="7">
        <v>25</v>
      </c>
      <c r="U129">
        <v>36</v>
      </c>
      <c r="V129">
        <v>12</v>
      </c>
      <c r="W129" s="7">
        <v>5</v>
      </c>
      <c r="X129">
        <v>5</v>
      </c>
      <c r="AA129">
        <v>16</v>
      </c>
      <c r="AB129">
        <v>16</v>
      </c>
      <c r="AC129" s="7" t="s">
        <v>26</v>
      </c>
      <c r="AE129" s="7" t="s">
        <v>26</v>
      </c>
      <c r="AR129" s="12">
        <f t="shared" si="2"/>
        <v>36.613891409601003</v>
      </c>
      <c r="AS129" s="12">
        <f t="shared" si="3"/>
        <v>35.85751233437005</v>
      </c>
    </row>
    <row r="130" spans="1:45" x14ac:dyDescent="0.25">
      <c r="A130">
        <v>26461</v>
      </c>
      <c r="F130">
        <v>12</v>
      </c>
      <c r="G130">
        <v>30</v>
      </c>
      <c r="M130" s="7">
        <v>5</v>
      </c>
      <c r="N130" s="7">
        <v>5</v>
      </c>
      <c r="O130">
        <v>5</v>
      </c>
      <c r="P130">
        <v>5</v>
      </c>
      <c r="Q130" s="7">
        <v>164</v>
      </c>
      <c r="R130">
        <v>164</v>
      </c>
      <c r="T130" s="7">
        <v>25</v>
      </c>
      <c r="U130">
        <v>25</v>
      </c>
      <c r="V130">
        <v>12</v>
      </c>
      <c r="W130" s="7">
        <v>5</v>
      </c>
      <c r="X130">
        <v>10</v>
      </c>
      <c r="AA130">
        <v>7</v>
      </c>
      <c r="AB130">
        <v>9</v>
      </c>
      <c r="AC130" s="7" t="s">
        <v>26</v>
      </c>
      <c r="AE130" s="7" t="s">
        <v>26</v>
      </c>
      <c r="AR130" s="12">
        <f t="shared" si="2"/>
        <v>27.348091274988352</v>
      </c>
      <c r="AS130" s="12">
        <f t="shared" si="3"/>
        <v>27.348091274988352</v>
      </c>
    </row>
    <row r="131" spans="1:45" x14ac:dyDescent="0.25">
      <c r="A131">
        <v>26465</v>
      </c>
      <c r="F131">
        <v>12</v>
      </c>
      <c r="G131">
        <v>30</v>
      </c>
      <c r="M131" s="7">
        <v>5</v>
      </c>
      <c r="N131" s="7">
        <v>1</v>
      </c>
      <c r="O131">
        <v>5</v>
      </c>
      <c r="P131">
        <v>1</v>
      </c>
      <c r="Q131" s="7">
        <v>121</v>
      </c>
      <c r="R131">
        <v>122.1</v>
      </c>
      <c r="T131" s="7">
        <v>25</v>
      </c>
      <c r="U131">
        <v>5</v>
      </c>
      <c r="V131">
        <v>12</v>
      </c>
      <c r="W131" s="7">
        <v>19</v>
      </c>
      <c r="X131">
        <v>5</v>
      </c>
      <c r="AA131">
        <v>16</v>
      </c>
      <c r="AB131">
        <v>17</v>
      </c>
      <c r="AC131" s="7" t="s">
        <v>26</v>
      </c>
      <c r="AE131" s="7" t="s">
        <v>26</v>
      </c>
      <c r="AR131" s="12">
        <f t="shared" ref="AR131:AR157" si="4">(Q131/2.2)/((M131*0.3048)+(N131*0.0254))^2</f>
        <v>22.910553749083846</v>
      </c>
      <c r="AS131" s="12">
        <f t="shared" ref="AS131:AS157" si="5">(R131/2.2)/(((O131*0.3048)+(P131*0.0254))^2)</f>
        <v>23.118831510439151</v>
      </c>
    </row>
    <row r="132" spans="1:45" x14ac:dyDescent="0.25">
      <c r="A132">
        <v>26469</v>
      </c>
      <c r="M132" s="7">
        <v>5</v>
      </c>
      <c r="N132" s="7">
        <v>2</v>
      </c>
      <c r="Q132" s="7">
        <v>99</v>
      </c>
      <c r="T132" s="7">
        <v>23</v>
      </c>
      <c r="W132" s="7">
        <v>7</v>
      </c>
      <c r="AC132" s="7" t="s">
        <v>26</v>
      </c>
      <c r="AE132" s="7" t="s">
        <v>26</v>
      </c>
      <c r="AR132" s="12">
        <f t="shared" si="4"/>
        <v>18.145197580717738</v>
      </c>
      <c r="AS132" s="12" t="e">
        <f t="shared" si="5"/>
        <v>#DIV/0!</v>
      </c>
    </row>
    <row r="133" spans="1:45" x14ac:dyDescent="0.25">
      <c r="A133">
        <v>26475</v>
      </c>
      <c r="F133" s="3">
        <v>10</v>
      </c>
      <c r="G133" s="3">
        <v>34</v>
      </c>
      <c r="M133" s="7">
        <v>5</v>
      </c>
      <c r="N133" s="7">
        <v>1</v>
      </c>
      <c r="O133" s="3">
        <v>5</v>
      </c>
      <c r="P133" s="3">
        <v>2</v>
      </c>
      <c r="Q133" s="7">
        <v>108</v>
      </c>
      <c r="R133">
        <v>110</v>
      </c>
      <c r="T133" s="7">
        <v>25</v>
      </c>
      <c r="U133" s="3">
        <v>25</v>
      </c>
      <c r="V133" s="3">
        <v>12</v>
      </c>
      <c r="W133" s="7">
        <v>20</v>
      </c>
      <c r="X133" s="3">
        <v>10</v>
      </c>
      <c r="AA133">
        <v>14</v>
      </c>
      <c r="AB133">
        <v>14</v>
      </c>
      <c r="AC133" s="7" t="s">
        <v>25</v>
      </c>
      <c r="AE133" s="7" t="s">
        <v>25</v>
      </c>
      <c r="AR133" s="12">
        <f t="shared" si="4"/>
        <v>20.449089296702937</v>
      </c>
      <c r="AS133" s="12">
        <f t="shared" si="5"/>
        <v>20.161330645241932</v>
      </c>
    </row>
    <row r="134" spans="1:45" x14ac:dyDescent="0.25">
      <c r="A134">
        <v>26476</v>
      </c>
      <c r="F134" s="3">
        <v>13</v>
      </c>
      <c r="G134" s="3">
        <v>29</v>
      </c>
      <c r="M134" s="7">
        <v>5</v>
      </c>
      <c r="N134" s="7">
        <v>1</v>
      </c>
      <c r="O134" s="3">
        <v>5</v>
      </c>
      <c r="P134" s="3">
        <v>0</v>
      </c>
      <c r="Q134" s="7">
        <v>122</v>
      </c>
      <c r="R134">
        <v>128</v>
      </c>
      <c r="T134" s="7">
        <v>25</v>
      </c>
      <c r="U134" s="3">
        <v>26</v>
      </c>
      <c r="V134" s="3">
        <v>12</v>
      </c>
      <c r="W134" s="7">
        <v>1</v>
      </c>
      <c r="X134" s="3">
        <v>5</v>
      </c>
      <c r="AA134">
        <v>15</v>
      </c>
      <c r="AB134">
        <v>15</v>
      </c>
      <c r="AC134" s="7" t="s">
        <v>25</v>
      </c>
      <c r="AE134" s="7" t="s">
        <v>25</v>
      </c>
      <c r="AR134" s="12">
        <f t="shared" si="4"/>
        <v>23.099897168497762</v>
      </c>
      <c r="AS134" s="12">
        <f t="shared" si="5"/>
        <v>25.050555151615352</v>
      </c>
    </row>
    <row r="135" spans="1:45" x14ac:dyDescent="0.25">
      <c r="A135">
        <v>26478</v>
      </c>
      <c r="F135" s="3">
        <v>9</v>
      </c>
      <c r="G135" s="3">
        <v>52</v>
      </c>
      <c r="M135" s="7">
        <v>5</v>
      </c>
      <c r="N135" s="7">
        <v>1</v>
      </c>
      <c r="O135" s="3">
        <v>5</v>
      </c>
      <c r="P135" s="3">
        <v>1</v>
      </c>
      <c r="Q135" s="7">
        <v>99</v>
      </c>
      <c r="R135">
        <v>100</v>
      </c>
      <c r="T135" s="7">
        <v>18</v>
      </c>
      <c r="U135" s="3">
        <v>14</v>
      </c>
      <c r="V135" s="3">
        <v>12</v>
      </c>
      <c r="W135" s="7">
        <v>5</v>
      </c>
      <c r="X135" s="3">
        <v>2</v>
      </c>
      <c r="AA135">
        <v>16</v>
      </c>
      <c r="AB135">
        <v>16</v>
      </c>
      <c r="AC135" s="7" t="s">
        <v>25</v>
      </c>
      <c r="AE135" s="7" t="s">
        <v>25</v>
      </c>
      <c r="AR135" s="12">
        <f t="shared" si="4"/>
        <v>18.744998521977692</v>
      </c>
      <c r="AS135" s="12">
        <f t="shared" si="5"/>
        <v>18.934341941391608</v>
      </c>
    </row>
    <row r="136" spans="1:45" x14ac:dyDescent="0.25">
      <c r="A136">
        <v>26493</v>
      </c>
      <c r="F136">
        <v>9</v>
      </c>
      <c r="G136">
        <v>30</v>
      </c>
      <c r="M136" s="7">
        <v>5</v>
      </c>
      <c r="N136" s="7">
        <v>1</v>
      </c>
      <c r="O136">
        <v>5</v>
      </c>
      <c r="P136">
        <v>0</v>
      </c>
      <c r="Q136" s="7">
        <v>104</v>
      </c>
      <c r="R136">
        <v>106</v>
      </c>
      <c r="T136" s="7">
        <v>25</v>
      </c>
      <c r="U136">
        <v>15</v>
      </c>
      <c r="V136">
        <v>12</v>
      </c>
      <c r="W136" s="7">
        <v>24</v>
      </c>
      <c r="X136">
        <v>25</v>
      </c>
      <c r="AA136">
        <v>13</v>
      </c>
      <c r="AB136">
        <v>15</v>
      </c>
      <c r="AC136" s="7" t="s">
        <v>25</v>
      </c>
      <c r="AE136" s="7" t="s">
        <v>25</v>
      </c>
      <c r="AR136" s="12">
        <f t="shared" si="4"/>
        <v>19.691715619047272</v>
      </c>
      <c r="AS136" s="12">
        <f t="shared" si="5"/>
        <v>20.744990984931462</v>
      </c>
    </row>
    <row r="137" spans="1:45" x14ac:dyDescent="0.25">
      <c r="A137">
        <v>26510</v>
      </c>
      <c r="F137">
        <v>11</v>
      </c>
      <c r="G137">
        <v>17</v>
      </c>
      <c r="M137" s="7">
        <v>5</v>
      </c>
      <c r="N137" s="7">
        <v>0.5</v>
      </c>
      <c r="O137">
        <v>5</v>
      </c>
      <c r="P137">
        <v>0.5</v>
      </c>
      <c r="Q137" s="7">
        <v>117</v>
      </c>
      <c r="R137">
        <v>129.19999999999999</v>
      </c>
      <c r="T137" s="7">
        <v>25</v>
      </c>
      <c r="U137">
        <v>24</v>
      </c>
      <c r="V137">
        <v>10</v>
      </c>
      <c r="W137" s="7">
        <v>8</v>
      </c>
      <c r="X137">
        <v>8</v>
      </c>
      <c r="AA137">
        <v>14</v>
      </c>
      <c r="AB137">
        <v>13</v>
      </c>
      <c r="AR137" s="12">
        <f t="shared" si="4"/>
        <v>22.520861429078415</v>
      </c>
      <c r="AS137" s="12">
        <f t="shared" si="5"/>
        <v>24.869190569546422</v>
      </c>
    </row>
    <row r="138" spans="1:45" x14ac:dyDescent="0.25">
      <c r="A138">
        <v>26519</v>
      </c>
      <c r="F138">
        <v>10</v>
      </c>
      <c r="G138">
        <v>50</v>
      </c>
      <c r="M138" s="7">
        <v>5</v>
      </c>
      <c r="N138" s="7">
        <v>7</v>
      </c>
      <c r="O138">
        <v>5</v>
      </c>
      <c r="P138">
        <v>7.5</v>
      </c>
      <c r="Q138" s="7">
        <v>158</v>
      </c>
      <c r="R138">
        <v>158</v>
      </c>
      <c r="T138" s="7">
        <v>25</v>
      </c>
      <c r="U138">
        <v>25</v>
      </c>
      <c r="V138">
        <v>12</v>
      </c>
      <c r="W138" s="7">
        <v>16</v>
      </c>
      <c r="X138">
        <v>15</v>
      </c>
      <c r="AA138">
        <v>16</v>
      </c>
      <c r="AB138">
        <v>15</v>
      </c>
      <c r="AC138" s="7" t="s">
        <v>25</v>
      </c>
      <c r="AE138" s="7" t="s">
        <v>25</v>
      </c>
      <c r="AR138" s="12">
        <f t="shared" si="4"/>
        <v>24.798040644907712</v>
      </c>
      <c r="AS138" s="12">
        <f t="shared" si="5"/>
        <v>24.432022925649537</v>
      </c>
    </row>
    <row r="139" spans="1:45" x14ac:dyDescent="0.25">
      <c r="A139">
        <v>26532</v>
      </c>
      <c r="F139">
        <v>9</v>
      </c>
      <c r="G139">
        <v>10</v>
      </c>
      <c r="M139" s="7">
        <v>5</v>
      </c>
      <c r="N139" s="7">
        <v>3</v>
      </c>
      <c r="O139">
        <v>5</v>
      </c>
      <c r="P139">
        <v>3</v>
      </c>
      <c r="Q139" s="7">
        <v>143</v>
      </c>
      <c r="R139">
        <v>141</v>
      </c>
      <c r="T139" s="7">
        <v>25</v>
      </c>
      <c r="U139">
        <v>25</v>
      </c>
      <c r="V139">
        <v>12</v>
      </c>
      <c r="W139" s="7">
        <v>11</v>
      </c>
      <c r="X139">
        <v>10</v>
      </c>
      <c r="AA139">
        <v>9</v>
      </c>
      <c r="AB139">
        <v>9</v>
      </c>
      <c r="AC139" s="7" t="s">
        <v>25</v>
      </c>
      <c r="AE139" s="7" t="s">
        <v>25</v>
      </c>
      <c r="AR139" s="12">
        <f t="shared" si="4"/>
        <v>25.384278533737213</v>
      </c>
      <c r="AS139" s="12">
        <f t="shared" si="5"/>
        <v>25.029253659139485</v>
      </c>
    </row>
    <row r="140" spans="1:45" x14ac:dyDescent="0.25">
      <c r="A140">
        <v>26563</v>
      </c>
      <c r="F140">
        <v>10</v>
      </c>
      <c r="G140">
        <v>30</v>
      </c>
      <c r="M140" s="7">
        <v>5</v>
      </c>
      <c r="N140" s="7">
        <v>0</v>
      </c>
      <c r="O140">
        <v>5</v>
      </c>
      <c r="P140">
        <v>0.5</v>
      </c>
      <c r="Q140" s="7">
        <v>103</v>
      </c>
      <c r="R140">
        <v>102.2</v>
      </c>
      <c r="T140" s="7">
        <v>25</v>
      </c>
      <c r="U140">
        <v>30</v>
      </c>
      <c r="V140">
        <v>12</v>
      </c>
      <c r="W140" s="7">
        <v>10</v>
      </c>
      <c r="X140">
        <v>15</v>
      </c>
      <c r="AA140">
        <v>16</v>
      </c>
      <c r="AB140">
        <v>15</v>
      </c>
      <c r="AC140" s="7" t="s">
        <v>25</v>
      </c>
      <c r="AE140" s="7" t="s">
        <v>25</v>
      </c>
      <c r="AR140" s="12">
        <f t="shared" si="4"/>
        <v>20.157868598565475</v>
      </c>
      <c r="AS140" s="12">
        <f t="shared" si="5"/>
        <v>19.672068701297558</v>
      </c>
    </row>
    <row r="141" spans="1:45" x14ac:dyDescent="0.25">
      <c r="A141">
        <v>26565</v>
      </c>
      <c r="F141">
        <v>6</v>
      </c>
      <c r="G141">
        <v>6</v>
      </c>
      <c r="M141" s="7">
        <v>5</v>
      </c>
      <c r="N141" s="7">
        <v>6</v>
      </c>
      <c r="O141">
        <v>5</v>
      </c>
      <c r="P141">
        <v>7</v>
      </c>
      <c r="Q141" s="7">
        <v>126</v>
      </c>
      <c r="R141">
        <v>127</v>
      </c>
      <c r="T141" s="7">
        <v>25</v>
      </c>
      <c r="U141">
        <v>32</v>
      </c>
      <c r="V141">
        <v>12</v>
      </c>
      <c r="W141" s="7">
        <v>25</v>
      </c>
      <c r="X141">
        <v>25</v>
      </c>
      <c r="AA141">
        <v>11</v>
      </c>
      <c r="AB141">
        <v>12</v>
      </c>
      <c r="AC141" s="7" t="s">
        <v>25</v>
      </c>
      <c r="AE141" s="7" t="s">
        <v>25</v>
      </c>
      <c r="AR141" s="12">
        <f t="shared" si="4"/>
        <v>20.37945473336476</v>
      </c>
      <c r="AS141" s="12">
        <f t="shared" si="5"/>
        <v>19.932602290527083</v>
      </c>
    </row>
    <row r="142" spans="1:45" x14ac:dyDescent="0.25">
      <c r="A142">
        <v>26575</v>
      </c>
      <c r="F142" s="3">
        <v>9</v>
      </c>
      <c r="G142" s="3">
        <v>59</v>
      </c>
      <c r="M142" s="7">
        <v>5</v>
      </c>
      <c r="N142" s="7">
        <v>6</v>
      </c>
      <c r="O142" s="3">
        <v>5</v>
      </c>
      <c r="P142" s="3">
        <v>5</v>
      </c>
      <c r="Q142" s="7">
        <v>126</v>
      </c>
      <c r="R142">
        <v>125</v>
      </c>
      <c r="T142" s="7">
        <v>25</v>
      </c>
      <c r="U142" s="3">
        <v>25</v>
      </c>
      <c r="V142" s="3">
        <v>7</v>
      </c>
      <c r="W142" s="7">
        <v>14</v>
      </c>
      <c r="X142" s="3">
        <v>10</v>
      </c>
      <c r="AA142">
        <v>13</v>
      </c>
      <c r="AB142">
        <v>14</v>
      </c>
      <c r="AC142" s="7" t="s">
        <v>25</v>
      </c>
      <c r="AE142" s="7" t="s">
        <v>25</v>
      </c>
      <c r="AR142" s="12">
        <f t="shared" si="4"/>
        <v>20.37945473336476</v>
      </c>
      <c r="AS142" s="12">
        <f t="shared" si="5"/>
        <v>20.844581764472832</v>
      </c>
    </row>
    <row r="143" spans="1:45" x14ac:dyDescent="0.25">
      <c r="A143">
        <v>26580</v>
      </c>
      <c r="F143">
        <v>8</v>
      </c>
      <c r="G143">
        <v>52</v>
      </c>
      <c r="M143" s="7">
        <v>5</v>
      </c>
      <c r="N143" s="7">
        <v>2</v>
      </c>
      <c r="O143">
        <v>5</v>
      </c>
      <c r="P143">
        <v>2</v>
      </c>
      <c r="Q143" s="7">
        <v>112</v>
      </c>
      <c r="R143">
        <v>116</v>
      </c>
      <c r="T143" s="7">
        <v>23</v>
      </c>
      <c r="U143">
        <v>19</v>
      </c>
      <c r="V143">
        <v>12</v>
      </c>
      <c r="W143" s="7">
        <v>10</v>
      </c>
      <c r="X143">
        <v>10</v>
      </c>
      <c r="AA143">
        <v>12</v>
      </c>
      <c r="AB143">
        <v>13</v>
      </c>
      <c r="AC143" s="7" t="s">
        <v>25</v>
      </c>
      <c r="AE143" s="7" t="s">
        <v>25</v>
      </c>
      <c r="AR143" s="12">
        <f t="shared" si="4"/>
        <v>20.527900293337243</v>
      </c>
      <c r="AS143" s="12">
        <f t="shared" si="5"/>
        <v>21.261039589527858</v>
      </c>
    </row>
    <row r="144" spans="1:45" x14ac:dyDescent="0.25">
      <c r="A144">
        <v>26597</v>
      </c>
      <c r="M144" s="7">
        <v>5</v>
      </c>
      <c r="N144" s="7">
        <v>1</v>
      </c>
      <c r="Q144" s="7">
        <v>185</v>
      </c>
      <c r="T144" s="7">
        <v>19</v>
      </c>
      <c r="W144" s="7">
        <v>2</v>
      </c>
      <c r="AC144" s="7" t="s">
        <v>27</v>
      </c>
      <c r="AE144" s="7" t="s">
        <v>25</v>
      </c>
      <c r="AR144" s="12">
        <f t="shared" si="4"/>
        <v>35.028532591574475</v>
      </c>
      <c r="AS144" s="12" t="e">
        <f t="shared" si="5"/>
        <v>#DIV/0!</v>
      </c>
    </row>
    <row r="145" spans="1:45" x14ac:dyDescent="0.25">
      <c r="A145">
        <v>26617</v>
      </c>
      <c r="F145">
        <v>11</v>
      </c>
      <c r="G145">
        <v>50</v>
      </c>
      <c r="M145" s="7">
        <v>5</v>
      </c>
      <c r="N145" s="7">
        <v>4</v>
      </c>
      <c r="O145">
        <v>5</v>
      </c>
      <c r="P145">
        <v>4.5</v>
      </c>
      <c r="Q145" s="7">
        <v>158</v>
      </c>
      <c r="R145">
        <v>157.9</v>
      </c>
      <c r="T145" s="7">
        <v>25</v>
      </c>
      <c r="U145">
        <v>32</v>
      </c>
      <c r="V145">
        <v>12</v>
      </c>
      <c r="W145" s="7">
        <v>3</v>
      </c>
      <c r="X145">
        <v>0</v>
      </c>
      <c r="AA145">
        <v>11</v>
      </c>
      <c r="AB145">
        <v>10</v>
      </c>
      <c r="AC145" s="7" t="s">
        <v>25</v>
      </c>
      <c r="AE145" s="7" t="s">
        <v>25</v>
      </c>
      <c r="AR145" s="12">
        <f t="shared" si="4"/>
        <v>27.17734483764422</v>
      </c>
      <c r="AS145" s="12">
        <f t="shared" si="5"/>
        <v>26.74068860492201</v>
      </c>
    </row>
    <row r="146" spans="1:45" x14ac:dyDescent="0.25">
      <c r="A146">
        <v>26618</v>
      </c>
      <c r="F146">
        <v>8</v>
      </c>
      <c r="G146">
        <v>9</v>
      </c>
      <c r="M146" s="7">
        <v>5</v>
      </c>
      <c r="N146" s="7">
        <v>6</v>
      </c>
      <c r="O146">
        <v>5</v>
      </c>
      <c r="P146">
        <v>6</v>
      </c>
      <c r="Q146" s="7">
        <v>130</v>
      </c>
      <c r="R146">
        <v>134</v>
      </c>
      <c r="T146" s="7">
        <v>25</v>
      </c>
      <c r="U146">
        <v>21</v>
      </c>
      <c r="V146">
        <v>12</v>
      </c>
      <c r="W146" s="7">
        <v>3</v>
      </c>
      <c r="X146">
        <v>8</v>
      </c>
      <c r="AA146">
        <v>13</v>
      </c>
      <c r="AB146">
        <v>12</v>
      </c>
      <c r="AC146" s="7" t="s">
        <v>25</v>
      </c>
      <c r="AE146" s="7" t="s">
        <v>25</v>
      </c>
      <c r="AR146" s="12">
        <f t="shared" si="4"/>
        <v>21.026421550296977</v>
      </c>
      <c r="AS146" s="12">
        <f t="shared" si="5"/>
        <v>21.67338836722919</v>
      </c>
    </row>
    <row r="147" spans="1:45" x14ac:dyDescent="0.25">
      <c r="A147">
        <v>26657</v>
      </c>
      <c r="F147">
        <v>9</v>
      </c>
      <c r="G147">
        <v>48</v>
      </c>
      <c r="M147" s="7">
        <v>5</v>
      </c>
      <c r="N147" s="7">
        <v>0</v>
      </c>
      <c r="O147">
        <v>5</v>
      </c>
      <c r="P147">
        <v>0</v>
      </c>
      <c r="Q147" s="7">
        <v>86</v>
      </c>
      <c r="R147">
        <v>89</v>
      </c>
      <c r="T147" s="7">
        <v>25</v>
      </c>
      <c r="V147">
        <v>12</v>
      </c>
      <c r="W147" s="7">
        <v>25</v>
      </c>
      <c r="X147">
        <v>10</v>
      </c>
      <c r="AA147">
        <v>12</v>
      </c>
      <c r="AB147">
        <v>14</v>
      </c>
      <c r="AC147" s="7" t="s">
        <v>25</v>
      </c>
      <c r="AE147" s="7" t="s">
        <v>25</v>
      </c>
      <c r="AR147" s="12">
        <f t="shared" si="4"/>
        <v>16.830841742491561</v>
      </c>
      <c r="AS147" s="12">
        <f t="shared" si="5"/>
        <v>17.417964128857548</v>
      </c>
    </row>
    <row r="148" spans="1:45" x14ac:dyDescent="0.25">
      <c r="A148">
        <v>26659</v>
      </c>
      <c r="F148">
        <v>9</v>
      </c>
      <c r="G148">
        <v>30</v>
      </c>
      <c r="M148" s="7">
        <v>5</v>
      </c>
      <c r="N148" s="7">
        <v>4</v>
      </c>
      <c r="O148">
        <v>5</v>
      </c>
      <c r="P148">
        <v>4</v>
      </c>
      <c r="Q148" s="7">
        <v>179</v>
      </c>
      <c r="R148">
        <v>179</v>
      </c>
      <c r="T148" s="7">
        <v>25</v>
      </c>
      <c r="U148">
        <v>25</v>
      </c>
      <c r="V148">
        <v>12</v>
      </c>
      <c r="X148">
        <v>10</v>
      </c>
      <c r="AA148">
        <v>10</v>
      </c>
      <c r="AB148">
        <v>12</v>
      </c>
      <c r="AC148" s="7" t="s">
        <v>25</v>
      </c>
      <c r="AE148" s="7" t="s">
        <v>25</v>
      </c>
      <c r="AR148" s="12">
        <f t="shared" si="4"/>
        <v>30.789523581888073</v>
      </c>
      <c r="AS148" s="12">
        <f t="shared" si="5"/>
        <v>30.789523581888073</v>
      </c>
    </row>
    <row r="149" spans="1:45" x14ac:dyDescent="0.25">
      <c r="A149">
        <v>26663</v>
      </c>
      <c r="F149" s="3">
        <v>6</v>
      </c>
      <c r="G149" s="3">
        <v>29</v>
      </c>
      <c r="M149" s="7">
        <v>5</v>
      </c>
      <c r="N149" s="7">
        <v>4</v>
      </c>
      <c r="O149" s="3">
        <v>5</v>
      </c>
      <c r="P149" s="3">
        <v>4.5</v>
      </c>
      <c r="Q149" s="7">
        <v>122</v>
      </c>
      <c r="R149">
        <v>127</v>
      </c>
      <c r="T149" s="7">
        <v>24</v>
      </c>
      <c r="U149" s="3">
        <v>25</v>
      </c>
      <c r="V149" s="3">
        <v>12</v>
      </c>
      <c r="W149" s="7">
        <v>15</v>
      </c>
      <c r="X149" s="3">
        <v>28</v>
      </c>
      <c r="AA149">
        <v>11</v>
      </c>
      <c r="AB149">
        <v>10</v>
      </c>
      <c r="AC149" s="7" t="s">
        <v>25</v>
      </c>
      <c r="AE149" s="7" t="s">
        <v>25</v>
      </c>
      <c r="AR149" s="12">
        <f t="shared" si="4"/>
        <v>20.985038418940473</v>
      </c>
      <c r="AS149" s="12">
        <f t="shared" si="5"/>
        <v>21.507710277549684</v>
      </c>
    </row>
    <row r="150" spans="1:45" x14ac:dyDescent="0.25">
      <c r="A150">
        <v>26675</v>
      </c>
      <c r="F150" s="3"/>
      <c r="G150" s="3"/>
      <c r="M150" s="7">
        <v>5</v>
      </c>
      <c r="N150" s="7">
        <v>3</v>
      </c>
      <c r="O150" s="3"/>
      <c r="P150" s="3"/>
      <c r="Q150" s="7">
        <v>116</v>
      </c>
      <c r="T150" s="7">
        <v>25</v>
      </c>
      <c r="U150" s="3"/>
      <c r="V150" s="3"/>
      <c r="W150" s="7">
        <v>3</v>
      </c>
      <c r="X150" s="3"/>
      <c r="AC150" s="7" t="s">
        <v>25</v>
      </c>
      <c r="AE150" s="7" t="s">
        <v>25</v>
      </c>
      <c r="AR150" s="12">
        <f t="shared" si="4"/>
        <v>20.591442726667946</v>
      </c>
      <c r="AS150" s="12" t="e">
        <f t="shared" si="5"/>
        <v>#DIV/0!</v>
      </c>
    </row>
    <row r="151" spans="1:45" x14ac:dyDescent="0.25">
      <c r="A151">
        <v>26677</v>
      </c>
      <c r="F151">
        <v>9</v>
      </c>
      <c r="G151">
        <v>25</v>
      </c>
      <c r="M151" s="7">
        <v>5</v>
      </c>
      <c r="N151" s="7">
        <v>6</v>
      </c>
      <c r="O151">
        <v>5</v>
      </c>
      <c r="P151">
        <v>6.5</v>
      </c>
      <c r="Q151" s="7">
        <v>170</v>
      </c>
      <c r="R151">
        <v>175</v>
      </c>
      <c r="T151" s="7">
        <v>25</v>
      </c>
      <c r="U151">
        <v>25</v>
      </c>
      <c r="V151" s="3">
        <v>12</v>
      </c>
      <c r="W151" s="7">
        <v>13</v>
      </c>
      <c r="X151" s="3">
        <v>15</v>
      </c>
      <c r="AA151">
        <v>11</v>
      </c>
      <c r="AB151">
        <v>11</v>
      </c>
      <c r="AC151" s="7" t="s">
        <v>25</v>
      </c>
      <c r="AE151" s="7" t="s">
        <v>25</v>
      </c>
      <c r="AR151" s="12">
        <f t="shared" si="4"/>
        <v>27.496089719619121</v>
      </c>
      <c r="AS151" s="12">
        <f t="shared" si="5"/>
        <v>27.88076231259128</v>
      </c>
    </row>
    <row r="152" spans="1:45" x14ac:dyDescent="0.25">
      <c r="A152">
        <v>26679</v>
      </c>
      <c r="F152">
        <v>8</v>
      </c>
      <c r="G152">
        <v>54</v>
      </c>
      <c r="O152">
        <v>5</v>
      </c>
      <c r="P152">
        <v>0</v>
      </c>
      <c r="R152">
        <v>126</v>
      </c>
      <c r="U152">
        <v>48</v>
      </c>
      <c r="V152">
        <v>12</v>
      </c>
      <c r="X152">
        <v>11</v>
      </c>
      <c r="AA152">
        <v>14</v>
      </c>
      <c r="AB152">
        <v>13</v>
      </c>
      <c r="AR152" s="12" t="e">
        <f t="shared" si="4"/>
        <v>#DIV/0!</v>
      </c>
      <c r="AS152" s="12">
        <f t="shared" si="5"/>
        <v>24.65914022737136</v>
      </c>
    </row>
    <row r="153" spans="1:45" x14ac:dyDescent="0.25">
      <c r="A153">
        <v>26681</v>
      </c>
      <c r="F153">
        <v>9</v>
      </c>
      <c r="G153">
        <v>27</v>
      </c>
      <c r="M153" s="7">
        <v>5</v>
      </c>
      <c r="N153" s="7">
        <v>5</v>
      </c>
      <c r="O153">
        <v>5</v>
      </c>
      <c r="P153">
        <v>5</v>
      </c>
      <c r="Q153" s="7">
        <v>159</v>
      </c>
      <c r="R153">
        <v>167</v>
      </c>
      <c r="T153" s="7">
        <v>25</v>
      </c>
      <c r="U153">
        <v>25</v>
      </c>
      <c r="V153">
        <v>12</v>
      </c>
      <c r="W153" s="7">
        <v>10</v>
      </c>
      <c r="X153">
        <v>10</v>
      </c>
      <c r="AA153">
        <v>10</v>
      </c>
      <c r="AB153">
        <v>10</v>
      </c>
      <c r="AC153" s="7" t="s">
        <v>25</v>
      </c>
      <c r="AE153" s="7" t="s">
        <v>25</v>
      </c>
      <c r="AR153" s="12">
        <f t="shared" si="4"/>
        <v>26.514308004409443</v>
      </c>
      <c r="AS153" s="12">
        <f t="shared" si="5"/>
        <v>27.848361237335705</v>
      </c>
    </row>
    <row r="154" spans="1:45" x14ac:dyDescent="0.25">
      <c r="A154">
        <v>26707</v>
      </c>
      <c r="F154">
        <v>12</v>
      </c>
      <c r="G154">
        <v>0</v>
      </c>
      <c r="M154" s="7">
        <v>5</v>
      </c>
      <c r="N154" s="7">
        <v>2</v>
      </c>
      <c r="O154">
        <v>5</v>
      </c>
      <c r="P154">
        <v>2</v>
      </c>
      <c r="Q154" s="7">
        <v>107</v>
      </c>
      <c r="R154">
        <v>106</v>
      </c>
      <c r="T154" s="7">
        <v>25</v>
      </c>
      <c r="U154">
        <v>20</v>
      </c>
      <c r="V154">
        <v>12</v>
      </c>
      <c r="W154" s="7">
        <v>0</v>
      </c>
      <c r="AA154">
        <v>13</v>
      </c>
      <c r="AB154">
        <v>13</v>
      </c>
      <c r="AC154" s="7" t="s">
        <v>25</v>
      </c>
      <c r="AE154" s="7" t="s">
        <v>25</v>
      </c>
      <c r="AR154" s="12">
        <f t="shared" si="4"/>
        <v>19.611476173098971</v>
      </c>
      <c r="AS154" s="12">
        <f t="shared" si="5"/>
        <v>19.428191349051321</v>
      </c>
    </row>
    <row r="155" spans="1:45" x14ac:dyDescent="0.25">
      <c r="A155">
        <v>26712</v>
      </c>
      <c r="F155">
        <v>8</v>
      </c>
      <c r="G155">
        <v>0</v>
      </c>
      <c r="M155" s="7">
        <v>5</v>
      </c>
      <c r="N155" s="7">
        <v>9</v>
      </c>
      <c r="O155">
        <v>5</v>
      </c>
      <c r="P155">
        <v>9</v>
      </c>
      <c r="Q155" s="7">
        <v>138</v>
      </c>
      <c r="R155">
        <v>141</v>
      </c>
      <c r="T155" s="7">
        <v>47</v>
      </c>
      <c r="U155">
        <v>30</v>
      </c>
      <c r="V155">
        <v>12</v>
      </c>
      <c r="W155" s="7">
        <v>25</v>
      </c>
      <c r="AA155">
        <v>10</v>
      </c>
      <c r="AB155">
        <v>10</v>
      </c>
      <c r="AC155" s="7" t="s">
        <v>25</v>
      </c>
      <c r="AE155" s="7" t="s">
        <v>25</v>
      </c>
      <c r="AR155" s="12">
        <f t="shared" si="4"/>
        <v>20.42164822142556</v>
      </c>
      <c r="AS155" s="12">
        <f t="shared" si="5"/>
        <v>20.865597095804375</v>
      </c>
    </row>
    <row r="156" spans="1:45" x14ac:dyDescent="0.25">
      <c r="A156">
        <v>26753</v>
      </c>
      <c r="O156">
        <v>5</v>
      </c>
      <c r="P156">
        <v>3</v>
      </c>
      <c r="R156">
        <v>198</v>
      </c>
      <c r="U156">
        <v>17</v>
      </c>
      <c r="V156">
        <v>12</v>
      </c>
      <c r="X156">
        <v>6</v>
      </c>
      <c r="AA156">
        <v>14</v>
      </c>
      <c r="AB156">
        <v>14</v>
      </c>
      <c r="AR156" s="12" t="e">
        <f t="shared" si="4"/>
        <v>#DIV/0!</v>
      </c>
      <c r="AS156" s="12">
        <f t="shared" si="5"/>
        <v>35.147462585174601</v>
      </c>
    </row>
    <row r="157" spans="1:45" x14ac:dyDescent="0.25">
      <c r="A157">
        <v>28187</v>
      </c>
      <c r="M157" s="7">
        <v>5</v>
      </c>
      <c r="N157" s="7">
        <v>3</v>
      </c>
      <c r="Q157" s="7">
        <v>96</v>
      </c>
      <c r="T157" s="7">
        <v>25</v>
      </c>
      <c r="W157" s="7">
        <v>20</v>
      </c>
      <c r="AC157" s="7" t="s">
        <v>25</v>
      </c>
      <c r="AE157" s="7" t="s">
        <v>25</v>
      </c>
      <c r="AR157" s="12">
        <f t="shared" si="4"/>
        <v>17.041193980690714</v>
      </c>
      <c r="AS157" s="12" t="e">
        <f t="shared" si="5"/>
        <v>#DIV/0!</v>
      </c>
    </row>
  </sheetData>
  <sortState ref="A2:AK124">
    <sortCondition ref="A2"/>
  </sortState>
  <pageMargins left="0.25" right="0.25" top="0.75" bottom="0.75" header="0.3" footer="0.3"/>
  <pageSetup scale="6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0"/>
  <sheetViews>
    <sheetView workbookViewId="0">
      <selection activeCell="P15" sqref="P15"/>
    </sheetView>
  </sheetViews>
  <sheetFormatPr defaultRowHeight="15" x14ac:dyDescent="0.25"/>
  <cols>
    <col min="1" max="1" width="9.140625" style="5"/>
    <col min="2" max="2" width="11" style="5" customWidth="1"/>
    <col min="3" max="3" width="9.140625" style="5"/>
    <col min="4" max="4" width="9.140625" style="4"/>
    <col min="5" max="5" width="9.28515625" style="4" customWidth="1"/>
    <col min="6" max="6" width="16.28515625" style="5" customWidth="1"/>
    <col min="7" max="7" width="9.140625" style="5"/>
    <col min="8" max="8" width="9.140625" style="4"/>
    <col min="9" max="12" width="9.140625" style="5"/>
    <col min="13" max="13" width="16.42578125" style="27" bestFit="1" customWidth="1"/>
    <col min="14" max="14" width="9.140625" style="5"/>
    <col min="15" max="15" width="29.140625" style="27" bestFit="1" customWidth="1"/>
    <col min="16" max="16384" width="9.140625" style="5"/>
  </cols>
  <sheetData>
    <row r="2" spans="2:15" ht="15.75" x14ac:dyDescent="0.25">
      <c r="B2" s="17"/>
      <c r="C2" s="17"/>
      <c r="D2" s="39" t="s">
        <v>69</v>
      </c>
      <c r="E2" s="39"/>
      <c r="F2" s="39"/>
      <c r="G2" s="17"/>
      <c r="H2" s="39" t="s">
        <v>73</v>
      </c>
      <c r="I2" s="39"/>
      <c r="J2" s="17"/>
      <c r="K2" s="15" t="s">
        <v>76</v>
      </c>
      <c r="L2" s="11"/>
      <c r="M2" s="30" t="s">
        <v>84</v>
      </c>
      <c r="N2" s="14"/>
      <c r="O2" s="30" t="s">
        <v>84</v>
      </c>
    </row>
    <row r="3" spans="2:15" ht="15.75" x14ac:dyDescent="0.25">
      <c r="B3" s="14" t="s">
        <v>48</v>
      </c>
      <c r="C3" s="17"/>
      <c r="D3" s="16" t="s">
        <v>70</v>
      </c>
      <c r="E3" s="16" t="s">
        <v>71</v>
      </c>
      <c r="F3" s="14" t="s">
        <v>72</v>
      </c>
      <c r="G3" s="14"/>
      <c r="H3" s="16" t="s">
        <v>74</v>
      </c>
      <c r="I3" s="14" t="s">
        <v>75</v>
      </c>
      <c r="J3" s="17"/>
      <c r="K3" s="14" t="s">
        <v>80</v>
      </c>
      <c r="M3" s="31" t="s">
        <v>86</v>
      </c>
      <c r="N3" s="14"/>
      <c r="O3" s="31" t="s">
        <v>88</v>
      </c>
    </row>
    <row r="4" spans="2:15" x14ac:dyDescent="0.25">
      <c r="B4" s="5">
        <v>21405</v>
      </c>
      <c r="D4" s="4">
        <v>5</v>
      </c>
      <c r="E4" s="4">
        <v>3</v>
      </c>
      <c r="F4" s="23">
        <f>(D4*0.3048)+(E4*0.0254)</f>
        <v>1.6002000000000001</v>
      </c>
      <c r="H4" s="4">
        <v>98</v>
      </c>
      <c r="I4" s="23">
        <f>H4/2.2</f>
        <v>44.54545454545454</v>
      </c>
      <c r="K4" s="23">
        <f>I4/(F4^2)</f>
        <v>17.396218855288438</v>
      </c>
      <c r="M4" s="27">
        <f>1-_xlfn.PERCENTRANK.EXC([1]Sheet1!$AQ$2:$AQ$860,K4,2)</f>
        <v>0.92</v>
      </c>
      <c r="O4" s="27">
        <f>25.1/K4</f>
        <v>1.4428422756000001</v>
      </c>
    </row>
    <row r="5" spans="2:15" x14ac:dyDescent="0.25">
      <c r="B5" s="5">
        <v>21665</v>
      </c>
      <c r="D5" s="4">
        <v>5</v>
      </c>
      <c r="E5" s="4">
        <v>8</v>
      </c>
      <c r="F5" s="23">
        <f t="shared" ref="F5:F68" si="0">(D5*0.3048)+(E5*0.0254)</f>
        <v>1.7272000000000001</v>
      </c>
      <c r="H5" s="4">
        <v>108</v>
      </c>
      <c r="I5" s="23">
        <f t="shared" ref="I5:I68" si="1">H5/2.2</f>
        <v>49.090909090909086</v>
      </c>
      <c r="K5" s="23">
        <f t="shared" ref="K5:K68" si="2">I5/(F5^2)</f>
        <v>16.455679341053553</v>
      </c>
      <c r="M5" s="27">
        <f>1-_xlfn.PERCENTRANK.EXC([1]Sheet1!$AQ$2:$AQ$860,K5,2)</f>
        <v>0.98</v>
      </c>
      <c r="O5" s="27">
        <f t="shared" ref="O5:O68" si="3">25.1/K5</f>
        <v>1.5253092552296299</v>
      </c>
    </row>
    <row r="6" spans="2:15" x14ac:dyDescent="0.25">
      <c r="B6" s="5">
        <v>21715</v>
      </c>
      <c r="D6" s="4">
        <v>5</v>
      </c>
      <c r="E6" s="4">
        <v>2</v>
      </c>
      <c r="F6" s="23">
        <f t="shared" si="0"/>
        <v>1.5748</v>
      </c>
      <c r="H6" s="4">
        <v>105</v>
      </c>
      <c r="I6" s="23">
        <f t="shared" si="1"/>
        <v>47.727272727272727</v>
      </c>
      <c r="K6" s="23">
        <f t="shared" si="2"/>
        <v>19.244906525003667</v>
      </c>
      <c r="M6" s="27">
        <f>1-_xlfn.PERCENTRANK.EXC([1]Sheet1!$AQ$2:$AQ$860,K6,2)</f>
        <v>0.76</v>
      </c>
      <c r="O6" s="27">
        <f t="shared" si="3"/>
        <v>1.3042412010361903</v>
      </c>
    </row>
    <row r="7" spans="2:15" x14ac:dyDescent="0.25">
      <c r="B7" s="5">
        <v>22072</v>
      </c>
      <c r="D7" s="4">
        <v>5</v>
      </c>
      <c r="E7" s="4">
        <v>6</v>
      </c>
      <c r="F7" s="23">
        <f t="shared" si="0"/>
        <v>1.6764000000000001</v>
      </c>
      <c r="H7" s="4">
        <v>110</v>
      </c>
      <c r="I7" s="23">
        <f t="shared" si="1"/>
        <v>49.999999999999993</v>
      </c>
      <c r="K7" s="23">
        <f t="shared" si="2"/>
        <v>17.791587465635899</v>
      </c>
      <c r="M7" s="27">
        <f>1-_xlfn.PERCENTRANK.EXC([1]Sheet1!$AQ$2:$AQ$860,K7,2)</f>
        <v>0.9</v>
      </c>
      <c r="O7" s="27">
        <f t="shared" si="3"/>
        <v>1.4107791139200005</v>
      </c>
    </row>
    <row r="8" spans="2:15" x14ac:dyDescent="0.25">
      <c r="B8" s="5">
        <v>22330</v>
      </c>
      <c r="D8" s="4">
        <v>5</v>
      </c>
      <c r="E8" s="4">
        <v>7</v>
      </c>
      <c r="F8" s="23">
        <f t="shared" si="0"/>
        <v>1.7018</v>
      </c>
      <c r="H8" s="4">
        <v>124</v>
      </c>
      <c r="I8" s="23">
        <f t="shared" si="1"/>
        <v>56.36363636363636</v>
      </c>
      <c r="K8" s="23">
        <f t="shared" si="2"/>
        <v>19.461753417522509</v>
      </c>
      <c r="M8" s="27">
        <f>1-_xlfn.PERCENTRANK.EXC([1]Sheet1!$AQ$2:$AQ$860,K8,2)</f>
        <v>0.73</v>
      </c>
      <c r="O8" s="27">
        <f t="shared" si="3"/>
        <v>1.2897090751032259</v>
      </c>
    </row>
    <row r="9" spans="2:15" x14ac:dyDescent="0.25">
      <c r="B9" s="5">
        <v>23772</v>
      </c>
      <c r="D9" s="4">
        <v>5</v>
      </c>
      <c r="E9" s="4">
        <v>2</v>
      </c>
      <c r="F9" s="23">
        <f t="shared" si="0"/>
        <v>1.5748</v>
      </c>
      <c r="H9" s="4">
        <v>98</v>
      </c>
      <c r="I9" s="23">
        <f t="shared" si="1"/>
        <v>44.54545454545454</v>
      </c>
      <c r="K9" s="23">
        <f t="shared" si="2"/>
        <v>17.961912756670085</v>
      </c>
      <c r="M9" s="27">
        <f>1-_xlfn.PERCENTRANK.EXC([1]Sheet1!$AQ$2:$AQ$860,K9,2)</f>
        <v>0.88</v>
      </c>
      <c r="O9" s="27">
        <f t="shared" si="3"/>
        <v>1.3974012868244901</v>
      </c>
    </row>
    <row r="10" spans="2:15" x14ac:dyDescent="0.25">
      <c r="B10" s="5">
        <v>23874</v>
      </c>
      <c r="D10" s="4">
        <v>5</v>
      </c>
      <c r="E10" s="4">
        <v>6</v>
      </c>
      <c r="F10" s="23">
        <f t="shared" si="0"/>
        <v>1.6764000000000001</v>
      </c>
      <c r="H10" s="4">
        <v>126</v>
      </c>
      <c r="I10" s="23">
        <f t="shared" si="1"/>
        <v>57.272727272727266</v>
      </c>
      <c r="K10" s="23">
        <f t="shared" si="2"/>
        <v>20.37945473336476</v>
      </c>
      <c r="M10" s="27">
        <f>1-_xlfn.PERCENTRANK.EXC([1]Sheet1!$AQ$2:$AQ$860,K10,2)</f>
        <v>0.6</v>
      </c>
      <c r="O10" s="27">
        <f t="shared" si="3"/>
        <v>1.2316325597714288</v>
      </c>
    </row>
    <row r="11" spans="2:15" x14ac:dyDescent="0.25">
      <c r="B11" s="5">
        <v>23976</v>
      </c>
      <c r="D11" s="4">
        <v>5</v>
      </c>
      <c r="E11" s="4">
        <v>6</v>
      </c>
      <c r="F11" s="23">
        <f t="shared" si="0"/>
        <v>1.6764000000000001</v>
      </c>
      <c r="H11" s="4">
        <v>133</v>
      </c>
      <c r="I11" s="23">
        <f t="shared" si="1"/>
        <v>60.454545454545446</v>
      </c>
      <c r="K11" s="23">
        <f t="shared" si="2"/>
        <v>21.511646662996135</v>
      </c>
      <c r="M11" s="27">
        <f>1-_xlfn.PERCENTRANK.EXC([1]Sheet1!$AQ$2:$AQ$860,K11,2)</f>
        <v>0.47</v>
      </c>
      <c r="O11" s="27">
        <f t="shared" si="3"/>
        <v>1.1668097934676696</v>
      </c>
    </row>
    <row r="12" spans="2:15" x14ac:dyDescent="0.25">
      <c r="B12" s="5">
        <v>23978</v>
      </c>
      <c r="D12" s="4">
        <v>5</v>
      </c>
      <c r="E12" s="4">
        <v>3</v>
      </c>
      <c r="F12" s="23">
        <f t="shared" si="0"/>
        <v>1.6002000000000001</v>
      </c>
      <c r="H12" s="4">
        <v>108</v>
      </c>
      <c r="I12" s="23">
        <f t="shared" si="1"/>
        <v>49.090909090909086</v>
      </c>
      <c r="K12" s="23">
        <f t="shared" si="2"/>
        <v>19.171343228277056</v>
      </c>
      <c r="M12" s="27">
        <f>1-_xlfn.PERCENTRANK.EXC([1]Sheet1!$AQ$2:$AQ$860,K12,2)</f>
        <v>0.77</v>
      </c>
      <c r="O12" s="27">
        <f t="shared" si="3"/>
        <v>1.3092457686000001</v>
      </c>
    </row>
    <row r="13" spans="2:15" x14ac:dyDescent="0.25">
      <c r="B13" s="5">
        <v>24050</v>
      </c>
      <c r="D13" s="4">
        <v>5</v>
      </c>
      <c r="E13" s="4">
        <v>5</v>
      </c>
      <c r="F13" s="23">
        <f t="shared" si="0"/>
        <v>1.651</v>
      </c>
      <c r="H13" s="4">
        <v>163</v>
      </c>
      <c r="I13" s="23">
        <f t="shared" si="1"/>
        <v>74.090909090909079</v>
      </c>
      <c r="K13" s="23">
        <f t="shared" si="2"/>
        <v>27.181334620872573</v>
      </c>
      <c r="M13" s="27">
        <f>1-_xlfn.PERCENTRANK.EXC([1]Sheet1!$AQ$2:$AQ$860,K13,2)</f>
        <v>0.14000000000000001</v>
      </c>
      <c r="O13" s="27">
        <f t="shared" si="3"/>
        <v>0.9234277988957057</v>
      </c>
    </row>
    <row r="14" spans="2:15" x14ac:dyDescent="0.25">
      <c r="B14" s="5">
        <v>24276</v>
      </c>
      <c r="D14" s="4">
        <v>5</v>
      </c>
      <c r="E14" s="4">
        <v>2.5</v>
      </c>
      <c r="F14" s="23">
        <f t="shared" si="0"/>
        <v>1.5874999999999999</v>
      </c>
      <c r="H14" s="4">
        <v>147</v>
      </c>
      <c r="I14" s="23">
        <f t="shared" si="1"/>
        <v>66.818181818181813</v>
      </c>
      <c r="K14" s="23">
        <f t="shared" si="2"/>
        <v>26.513507572469688</v>
      </c>
      <c r="M14" s="27">
        <f>1-_xlfn.PERCENTRANK.EXC([1]Sheet1!$AQ$2:$AQ$860,K14,2)</f>
        <v>0.16000000000000003</v>
      </c>
      <c r="O14" s="27">
        <f t="shared" si="3"/>
        <v>0.9466872661564627</v>
      </c>
    </row>
    <row r="15" spans="2:15" x14ac:dyDescent="0.25">
      <c r="B15" s="5">
        <v>24356</v>
      </c>
      <c r="D15" s="4">
        <v>4</v>
      </c>
      <c r="E15" s="4">
        <v>10</v>
      </c>
      <c r="F15" s="23">
        <f t="shared" si="0"/>
        <v>1.4732000000000001</v>
      </c>
      <c r="H15" s="4">
        <v>124</v>
      </c>
      <c r="I15" s="23">
        <f t="shared" si="1"/>
        <v>56.36363636363636</v>
      </c>
      <c r="K15" s="23">
        <f t="shared" si="2"/>
        <v>25.970217327960324</v>
      </c>
      <c r="M15" s="27">
        <f>1-_xlfn.PERCENTRANK.EXC([1]Sheet1!$AQ$2:$AQ$860,K15,2)</f>
        <v>0.18000000000000005</v>
      </c>
      <c r="O15" s="27">
        <f t="shared" si="3"/>
        <v>0.96649171945806478</v>
      </c>
    </row>
    <row r="16" spans="2:15" x14ac:dyDescent="0.25">
      <c r="B16" s="5">
        <v>24512</v>
      </c>
      <c r="D16" s="4">
        <v>4</v>
      </c>
      <c r="E16" s="4">
        <v>11</v>
      </c>
      <c r="F16" s="23">
        <f t="shared" si="0"/>
        <v>1.4986000000000002</v>
      </c>
      <c r="H16" s="4">
        <v>152</v>
      </c>
      <c r="I16" s="23">
        <f t="shared" si="1"/>
        <v>69.090909090909079</v>
      </c>
      <c r="K16" s="23">
        <f t="shared" si="2"/>
        <v>30.764470920182589</v>
      </c>
      <c r="M16" s="27">
        <f>1-_xlfn.PERCENTRANK.EXC([1]Sheet1!$AQ$2:$AQ$860,K16,2)</f>
        <v>5.0000000000000044E-2</v>
      </c>
      <c r="O16" s="27">
        <f t="shared" si="3"/>
        <v>0.81587621204736882</v>
      </c>
    </row>
    <row r="17" spans="2:15" x14ac:dyDescent="0.25">
      <c r="B17" s="5">
        <v>24658</v>
      </c>
      <c r="D17" s="4">
        <v>5</v>
      </c>
      <c r="E17" s="4">
        <v>4</v>
      </c>
      <c r="F17" s="23">
        <f t="shared" si="0"/>
        <v>1.6255999999999999</v>
      </c>
      <c r="H17" s="4">
        <v>110</v>
      </c>
      <c r="I17" s="23">
        <f t="shared" si="1"/>
        <v>49.999999999999993</v>
      </c>
      <c r="K17" s="23">
        <f t="shared" si="2"/>
        <v>18.920936279372558</v>
      </c>
      <c r="M17" s="27">
        <f>1-_xlfn.PERCENTRANK.EXC([1]Sheet1!$AQ$2:$AQ$860,K17,2)</f>
        <v>0.79</v>
      </c>
      <c r="O17" s="27">
        <f t="shared" si="3"/>
        <v>1.3265728307200002</v>
      </c>
    </row>
    <row r="18" spans="2:15" x14ac:dyDescent="0.25">
      <c r="B18" s="5">
        <v>24819</v>
      </c>
      <c r="D18" s="4">
        <v>5</v>
      </c>
      <c r="E18" s="4">
        <v>5</v>
      </c>
      <c r="F18" s="23">
        <f t="shared" si="0"/>
        <v>1.651</v>
      </c>
      <c r="H18" s="4">
        <v>121</v>
      </c>
      <c r="I18" s="23">
        <f t="shared" si="1"/>
        <v>54.999999999999993</v>
      </c>
      <c r="K18" s="23">
        <f t="shared" si="2"/>
        <v>20.177555148009702</v>
      </c>
      <c r="M18" s="27">
        <f>1-_xlfn.PERCENTRANK.EXC([1]Sheet1!$AQ$2:$AQ$860,K18,2)</f>
        <v>0.62</v>
      </c>
      <c r="O18" s="27">
        <f t="shared" si="3"/>
        <v>1.2439564563636365</v>
      </c>
    </row>
    <row r="19" spans="2:15" x14ac:dyDescent="0.25">
      <c r="B19" s="5">
        <v>24931</v>
      </c>
      <c r="D19" s="4">
        <v>5</v>
      </c>
      <c r="E19" s="4">
        <v>3.5</v>
      </c>
      <c r="F19" s="23">
        <f t="shared" si="0"/>
        <v>1.6129</v>
      </c>
      <c r="H19" s="4">
        <v>123</v>
      </c>
      <c r="I19" s="23">
        <f t="shared" si="1"/>
        <v>55.909090909090907</v>
      </c>
      <c r="K19" s="23">
        <f t="shared" si="2"/>
        <v>21.491540511530626</v>
      </c>
      <c r="M19" s="27">
        <f>1-_xlfn.PERCENTRANK.EXC([1]Sheet1!$AQ$2:$AQ$860,K19,2)</f>
        <v>0.49</v>
      </c>
      <c r="O19" s="27">
        <f t="shared" si="3"/>
        <v>1.167901388294309</v>
      </c>
    </row>
    <row r="20" spans="2:15" x14ac:dyDescent="0.25">
      <c r="B20" s="5">
        <v>24972</v>
      </c>
      <c r="D20" s="4">
        <v>5</v>
      </c>
      <c r="E20" s="4">
        <v>3.5</v>
      </c>
      <c r="F20" s="23">
        <f t="shared" si="0"/>
        <v>1.6129</v>
      </c>
      <c r="H20" s="4">
        <v>114</v>
      </c>
      <c r="I20" s="23">
        <f t="shared" si="1"/>
        <v>51.818181818181813</v>
      </c>
      <c r="K20" s="23">
        <f t="shared" si="2"/>
        <v>19.91898876678448</v>
      </c>
      <c r="M20" s="27">
        <f>1-_xlfn.PERCENTRANK.EXC([1]Sheet1!$AQ$2:$AQ$860,K20,2)</f>
        <v>0.65</v>
      </c>
      <c r="O20" s="27">
        <f t="shared" si="3"/>
        <v>1.2601041294754387</v>
      </c>
    </row>
    <row r="21" spans="2:15" x14ac:dyDescent="0.25">
      <c r="B21" s="5">
        <v>25313</v>
      </c>
      <c r="D21" s="4">
        <v>5</v>
      </c>
      <c r="E21" s="4">
        <v>5.5</v>
      </c>
      <c r="F21" s="23">
        <f t="shared" si="0"/>
        <v>1.6637</v>
      </c>
      <c r="H21" s="4">
        <v>120</v>
      </c>
      <c r="I21" s="23">
        <f t="shared" si="1"/>
        <v>54.54545454545454</v>
      </c>
      <c r="K21" s="23">
        <f t="shared" si="2"/>
        <v>19.706456182437343</v>
      </c>
      <c r="M21" s="27">
        <f>1-_xlfn.PERCENTRANK.EXC([1]Sheet1!$AQ$2:$AQ$860,K21,2)</f>
        <v>0.67999999999999994</v>
      </c>
      <c r="O21" s="27">
        <f t="shared" si="3"/>
        <v>1.2736942536816669</v>
      </c>
    </row>
    <row r="22" spans="2:15" x14ac:dyDescent="0.25">
      <c r="B22" s="5">
        <v>25325</v>
      </c>
      <c r="D22" s="4">
        <v>5</v>
      </c>
      <c r="E22" s="4">
        <v>4</v>
      </c>
      <c r="F22" s="23">
        <f t="shared" si="0"/>
        <v>1.6255999999999999</v>
      </c>
      <c r="H22" s="4">
        <v>107</v>
      </c>
      <c r="I22" s="23">
        <f t="shared" si="1"/>
        <v>48.636363636363633</v>
      </c>
      <c r="K22" s="23">
        <f t="shared" si="2"/>
        <v>18.404910744480578</v>
      </c>
      <c r="M22" s="27">
        <f>1-_xlfn.PERCENTRANK.EXC([1]Sheet1!$AQ$2:$AQ$860,K22,2)</f>
        <v>0.83</v>
      </c>
      <c r="O22" s="27">
        <f t="shared" si="3"/>
        <v>1.3637664614878506</v>
      </c>
    </row>
    <row r="23" spans="2:15" x14ac:dyDescent="0.25">
      <c r="B23" s="5">
        <v>25330</v>
      </c>
      <c r="D23" s="4">
        <v>5</v>
      </c>
      <c r="E23" s="4">
        <v>8</v>
      </c>
      <c r="F23" s="23">
        <f t="shared" si="0"/>
        <v>1.7272000000000001</v>
      </c>
      <c r="H23" s="4">
        <v>206</v>
      </c>
      <c r="I23" s="23">
        <f t="shared" si="1"/>
        <v>93.636363636363626</v>
      </c>
      <c r="K23" s="23">
        <f t="shared" si="2"/>
        <v>31.387684669046589</v>
      </c>
      <c r="M23" s="27">
        <f>1-_xlfn.PERCENTRANK.EXC([1]Sheet1!$AQ$2:$AQ$860,K23,2)</f>
        <v>5.0000000000000044E-2</v>
      </c>
      <c r="O23" s="27">
        <f t="shared" si="3"/>
        <v>0.799676696916505</v>
      </c>
    </row>
    <row r="24" spans="2:15" x14ac:dyDescent="0.25">
      <c r="B24" s="5">
        <v>25331</v>
      </c>
      <c r="D24" s="4">
        <v>5</v>
      </c>
      <c r="E24" s="4">
        <v>5.5</v>
      </c>
      <c r="F24" s="23">
        <f t="shared" si="0"/>
        <v>1.6637</v>
      </c>
      <c r="H24" s="4">
        <v>110</v>
      </c>
      <c r="I24" s="23">
        <f t="shared" si="1"/>
        <v>49.999999999999993</v>
      </c>
      <c r="K24" s="23">
        <f t="shared" si="2"/>
        <v>18.064251500567565</v>
      </c>
      <c r="M24" s="27">
        <f>1-_xlfn.PERCENTRANK.EXC([1]Sheet1!$AQ$2:$AQ$860,K24,2)</f>
        <v>0.87</v>
      </c>
      <c r="O24" s="27">
        <f t="shared" si="3"/>
        <v>1.3894846403800001</v>
      </c>
    </row>
    <row r="25" spans="2:15" x14ac:dyDescent="0.25">
      <c r="B25" s="5">
        <v>25333</v>
      </c>
      <c r="D25" s="4">
        <v>5</v>
      </c>
      <c r="E25" s="4">
        <v>7</v>
      </c>
      <c r="F25" s="23">
        <f t="shared" si="0"/>
        <v>1.7018</v>
      </c>
      <c r="H25" s="4">
        <v>124</v>
      </c>
      <c r="I25" s="23">
        <f t="shared" si="1"/>
        <v>56.36363636363636</v>
      </c>
      <c r="K25" s="23">
        <f t="shared" si="2"/>
        <v>19.461753417522509</v>
      </c>
      <c r="M25" s="27">
        <f>1-_xlfn.PERCENTRANK.EXC([1]Sheet1!$AQ$2:$AQ$860,K25,2)</f>
        <v>0.73</v>
      </c>
      <c r="O25" s="27">
        <f t="shared" si="3"/>
        <v>1.2897090751032259</v>
      </c>
    </row>
    <row r="26" spans="2:15" x14ac:dyDescent="0.25">
      <c r="B26" s="5">
        <v>25344</v>
      </c>
      <c r="D26" s="4">
        <v>5</v>
      </c>
      <c r="E26" s="4">
        <v>3</v>
      </c>
      <c r="F26" s="23">
        <f t="shared" si="0"/>
        <v>1.6002000000000001</v>
      </c>
      <c r="H26" s="4">
        <v>134</v>
      </c>
      <c r="I26" s="23">
        <f t="shared" si="1"/>
        <v>60.909090909090907</v>
      </c>
      <c r="K26" s="23">
        <f t="shared" si="2"/>
        <v>23.786666598047457</v>
      </c>
      <c r="M26" s="27">
        <f>1-_xlfn.PERCENTRANK.EXC([1]Sheet1!$AQ$2:$AQ$860,K26,2)</f>
        <v>0.28000000000000003</v>
      </c>
      <c r="O26" s="27">
        <f t="shared" si="3"/>
        <v>1.0552130075283583</v>
      </c>
    </row>
    <row r="27" spans="2:15" x14ac:dyDescent="0.25">
      <c r="B27" s="5">
        <v>25351</v>
      </c>
      <c r="D27" s="4">
        <v>5</v>
      </c>
      <c r="E27" s="4">
        <v>1</v>
      </c>
      <c r="F27" s="23">
        <f t="shared" si="0"/>
        <v>1.5494000000000001</v>
      </c>
      <c r="H27" s="4">
        <v>109</v>
      </c>
      <c r="I27" s="23">
        <f t="shared" si="1"/>
        <v>49.54545454545454</v>
      </c>
      <c r="K27" s="23">
        <f t="shared" si="2"/>
        <v>20.638432716116853</v>
      </c>
      <c r="M27" s="27">
        <f>1-_xlfn.PERCENTRANK.EXC([1]Sheet1!$AQ$2:$AQ$860,K27,2)</f>
        <v>0.57000000000000006</v>
      </c>
      <c r="O27" s="27">
        <f t="shared" si="3"/>
        <v>1.2161776209100921</v>
      </c>
    </row>
    <row r="28" spans="2:15" x14ac:dyDescent="0.25">
      <c r="B28" s="5">
        <v>25353</v>
      </c>
      <c r="D28" s="4">
        <v>5</v>
      </c>
      <c r="E28" s="4">
        <v>11</v>
      </c>
      <c r="F28" s="23">
        <f t="shared" si="0"/>
        <v>1.8033999999999999</v>
      </c>
      <c r="H28" s="4">
        <v>177</v>
      </c>
      <c r="I28" s="23">
        <f t="shared" si="1"/>
        <v>80.454545454545453</v>
      </c>
      <c r="K28" s="23">
        <f t="shared" si="2"/>
        <v>24.738106499530886</v>
      </c>
      <c r="M28" s="27">
        <f>1-_xlfn.PERCENTRANK.EXC([1]Sheet1!$AQ$2:$AQ$860,K28,2)</f>
        <v>0.21999999999999997</v>
      </c>
      <c r="O28" s="27">
        <f t="shared" si="3"/>
        <v>1.0146289895096046</v>
      </c>
    </row>
    <row r="29" spans="2:15" x14ac:dyDescent="0.25">
      <c r="B29" s="5">
        <v>25356</v>
      </c>
      <c r="D29" s="4">
        <v>5</v>
      </c>
      <c r="E29" s="4">
        <v>2</v>
      </c>
      <c r="F29" s="23">
        <f t="shared" si="0"/>
        <v>1.5748</v>
      </c>
      <c r="H29" s="4">
        <v>118</v>
      </c>
      <c r="I29" s="23">
        <f t="shared" si="1"/>
        <v>53.636363636363633</v>
      </c>
      <c r="K29" s="23">
        <f t="shared" si="2"/>
        <v>21.627609237623165</v>
      </c>
      <c r="M29" s="27">
        <f>1-_xlfn.PERCENTRANK.EXC([1]Sheet1!$AQ$2:$AQ$860,K29,2)</f>
        <v>0.45999999999999996</v>
      </c>
      <c r="O29" s="27">
        <f t="shared" si="3"/>
        <v>1.1605536110915255</v>
      </c>
    </row>
    <row r="30" spans="2:15" x14ac:dyDescent="0.25">
      <c r="B30" s="5">
        <v>25364</v>
      </c>
      <c r="D30" s="4">
        <v>5</v>
      </c>
      <c r="E30" s="4">
        <v>5</v>
      </c>
      <c r="F30" s="23">
        <f t="shared" si="0"/>
        <v>1.651</v>
      </c>
      <c r="H30" s="4">
        <v>126</v>
      </c>
      <c r="I30" s="23">
        <f t="shared" si="1"/>
        <v>57.272727272727266</v>
      </c>
      <c r="K30" s="23">
        <f t="shared" si="2"/>
        <v>21.011338418588615</v>
      </c>
      <c r="M30" s="27">
        <f>1-_xlfn.PERCENTRANK.EXC([1]Sheet1!$AQ$2:$AQ$860,K30,2)</f>
        <v>0.53</v>
      </c>
      <c r="O30" s="27">
        <f t="shared" si="3"/>
        <v>1.1945931049206351</v>
      </c>
    </row>
    <row r="31" spans="2:15" x14ac:dyDescent="0.25">
      <c r="B31" s="5">
        <v>25392</v>
      </c>
      <c r="D31" s="4">
        <v>5</v>
      </c>
      <c r="E31" s="4">
        <v>7.5</v>
      </c>
      <c r="F31" s="23">
        <f t="shared" si="0"/>
        <v>1.7145000000000001</v>
      </c>
      <c r="H31" s="4">
        <v>156</v>
      </c>
      <c r="I31" s="23">
        <f t="shared" si="1"/>
        <v>70.909090909090907</v>
      </c>
      <c r="K31" s="23">
        <f t="shared" si="2"/>
        <v>24.12275681266663</v>
      </c>
      <c r="M31" s="27">
        <f>1-_xlfn.PERCENTRANK.EXC([1]Sheet1!$AQ$2:$AQ$860,K31,2)</f>
        <v>0.26</v>
      </c>
      <c r="O31" s="27">
        <f t="shared" si="3"/>
        <v>1.040511256442308</v>
      </c>
    </row>
    <row r="32" spans="2:15" x14ac:dyDescent="0.25">
      <c r="B32" s="5">
        <v>25397</v>
      </c>
      <c r="D32" s="4">
        <v>5</v>
      </c>
      <c r="E32" s="4">
        <v>10</v>
      </c>
      <c r="F32" s="23">
        <f t="shared" si="0"/>
        <v>1.778</v>
      </c>
      <c r="H32" s="4">
        <v>161</v>
      </c>
      <c r="I32" s="23">
        <f t="shared" si="1"/>
        <v>73.181818181818173</v>
      </c>
      <c r="K32" s="23">
        <f t="shared" si="2"/>
        <v>23.149396948144542</v>
      </c>
      <c r="M32" s="27">
        <f>1-_xlfn.PERCENTRANK.EXC([1]Sheet1!$AQ$2:$AQ$860,K32,2)</f>
        <v>0.32999999999999996</v>
      </c>
      <c r="O32" s="27">
        <f t="shared" si="3"/>
        <v>1.0842615060869567</v>
      </c>
    </row>
    <row r="33" spans="2:15" x14ac:dyDescent="0.25">
      <c r="B33" s="5">
        <v>25399</v>
      </c>
      <c r="D33" s="4">
        <v>5</v>
      </c>
      <c r="E33" s="4">
        <v>4</v>
      </c>
      <c r="F33" s="23">
        <f t="shared" si="0"/>
        <v>1.6255999999999999</v>
      </c>
      <c r="H33" s="4">
        <v>96</v>
      </c>
      <c r="I33" s="23">
        <f t="shared" si="1"/>
        <v>43.636363636363633</v>
      </c>
      <c r="K33" s="23">
        <f t="shared" si="2"/>
        <v>16.512817116543324</v>
      </c>
      <c r="M33" s="27">
        <f>1-_xlfn.PERCENTRANK.EXC([1]Sheet1!$AQ$2:$AQ$860,K33,2)</f>
        <v>0.97</v>
      </c>
      <c r="O33" s="27">
        <f t="shared" si="3"/>
        <v>1.5200313685333333</v>
      </c>
    </row>
    <row r="34" spans="2:15" x14ac:dyDescent="0.25">
      <c r="B34" s="5">
        <v>25406</v>
      </c>
      <c r="D34" s="4">
        <v>5</v>
      </c>
      <c r="E34" s="4">
        <v>8.5</v>
      </c>
      <c r="F34" s="23">
        <f t="shared" si="0"/>
        <v>1.7399</v>
      </c>
      <c r="H34" s="4">
        <v>120</v>
      </c>
      <c r="I34" s="23">
        <f t="shared" si="1"/>
        <v>54.54545454545454</v>
      </c>
      <c r="K34" s="23">
        <f t="shared" si="2"/>
        <v>18.018141325952751</v>
      </c>
      <c r="M34" s="27">
        <f>1-_xlfn.PERCENTRANK.EXC([1]Sheet1!$AQ$2:$AQ$860,K34,2)</f>
        <v>0.87</v>
      </c>
      <c r="O34" s="27">
        <f t="shared" si="3"/>
        <v>1.3930404666016671</v>
      </c>
    </row>
    <row r="35" spans="2:15" x14ac:dyDescent="0.25">
      <c r="B35" s="5">
        <v>25408</v>
      </c>
      <c r="D35" s="4">
        <v>5</v>
      </c>
      <c r="E35" s="4">
        <v>5</v>
      </c>
      <c r="F35" s="23">
        <f t="shared" si="0"/>
        <v>1.651</v>
      </c>
      <c r="H35" s="4">
        <v>103</v>
      </c>
      <c r="I35" s="23">
        <f t="shared" si="1"/>
        <v>46.818181818181813</v>
      </c>
      <c r="K35" s="23">
        <f t="shared" si="2"/>
        <v>17.175935373925615</v>
      </c>
      <c r="M35" s="27">
        <f>1-_xlfn.PERCENTRANK.EXC([1]Sheet1!$AQ$2:$AQ$860,K35,2)</f>
        <v>0.94</v>
      </c>
      <c r="O35" s="27">
        <f t="shared" si="3"/>
        <v>1.4613469050485439</v>
      </c>
    </row>
    <row r="36" spans="2:15" x14ac:dyDescent="0.25">
      <c r="B36" s="5">
        <v>25446</v>
      </c>
      <c r="D36" s="4">
        <v>5</v>
      </c>
      <c r="E36" s="4">
        <v>10.5</v>
      </c>
      <c r="F36" s="23">
        <f t="shared" si="0"/>
        <v>1.7907</v>
      </c>
      <c r="H36" s="4">
        <v>132</v>
      </c>
      <c r="I36" s="23">
        <f t="shared" si="1"/>
        <v>59.999999999999993</v>
      </c>
      <c r="K36" s="23">
        <f t="shared" si="2"/>
        <v>18.71136985068598</v>
      </c>
      <c r="M36" s="27">
        <f>1-_xlfn.PERCENTRANK.EXC([1]Sheet1!$AQ$2:$AQ$860,K36,2)</f>
        <v>0.81</v>
      </c>
      <c r="O36" s="27">
        <f t="shared" si="3"/>
        <v>1.3414303816500002</v>
      </c>
    </row>
    <row r="37" spans="2:15" x14ac:dyDescent="0.25">
      <c r="B37" s="5">
        <v>25453</v>
      </c>
      <c r="D37" s="4">
        <v>5</v>
      </c>
      <c r="E37" s="4">
        <v>1</v>
      </c>
      <c r="F37" s="23">
        <f t="shared" si="0"/>
        <v>1.5494000000000001</v>
      </c>
      <c r="H37" s="4">
        <v>100</v>
      </c>
      <c r="I37" s="23">
        <f t="shared" si="1"/>
        <v>45.454545454545453</v>
      </c>
      <c r="K37" s="23">
        <f t="shared" si="2"/>
        <v>18.934341941391608</v>
      </c>
      <c r="M37" s="27">
        <f>1-_xlfn.PERCENTRANK.EXC([1]Sheet1!$AQ$2:$AQ$860,K37,2)</f>
        <v>0.79</v>
      </c>
      <c r="O37" s="27">
        <f t="shared" si="3"/>
        <v>1.3256336067920003</v>
      </c>
    </row>
    <row r="38" spans="2:15" x14ac:dyDescent="0.25">
      <c r="B38" s="5">
        <v>25460</v>
      </c>
      <c r="D38" s="4">
        <v>4</v>
      </c>
      <c r="E38" s="4">
        <v>9.5</v>
      </c>
      <c r="F38" s="23">
        <f t="shared" si="0"/>
        <v>1.4605000000000001</v>
      </c>
      <c r="H38" s="4">
        <v>110</v>
      </c>
      <c r="I38" s="23">
        <f t="shared" si="1"/>
        <v>49.999999999999993</v>
      </c>
      <c r="K38" s="23">
        <f t="shared" si="2"/>
        <v>23.440500567201507</v>
      </c>
      <c r="M38" s="27">
        <f>1-_xlfn.PERCENTRANK.EXC([1]Sheet1!$AQ$2:$AQ$860,K38,2)</f>
        <v>0.30000000000000004</v>
      </c>
      <c r="O38" s="27">
        <f t="shared" si="3"/>
        <v>1.0707962455000004</v>
      </c>
    </row>
    <row r="39" spans="2:15" x14ac:dyDescent="0.25">
      <c r="B39" s="5">
        <v>25461</v>
      </c>
      <c r="D39" s="4">
        <v>4</v>
      </c>
      <c r="E39" s="4">
        <v>10.5</v>
      </c>
      <c r="F39" s="23">
        <f t="shared" si="0"/>
        <v>1.4859</v>
      </c>
      <c r="H39" s="4">
        <v>112</v>
      </c>
      <c r="I39" s="23">
        <f t="shared" si="1"/>
        <v>50.909090909090907</v>
      </c>
      <c r="K39" s="23">
        <f t="shared" si="2"/>
        <v>23.057710198725506</v>
      </c>
      <c r="M39" s="27">
        <f>1-_xlfn.PERCENTRANK.EXC([1]Sheet1!$AQ$2:$AQ$860,K39,2)</f>
        <v>0.32999999999999996</v>
      </c>
      <c r="O39" s="27">
        <f t="shared" si="3"/>
        <v>1.0885729668589286</v>
      </c>
    </row>
    <row r="40" spans="2:15" x14ac:dyDescent="0.25">
      <c r="B40" s="5">
        <v>25462</v>
      </c>
      <c r="D40" s="4">
        <v>5</v>
      </c>
      <c r="E40" s="4">
        <v>8.5</v>
      </c>
      <c r="F40" s="23">
        <f t="shared" si="0"/>
        <v>1.7399</v>
      </c>
      <c r="H40" s="4">
        <v>124</v>
      </c>
      <c r="I40" s="23">
        <f t="shared" si="1"/>
        <v>56.36363636363636</v>
      </c>
      <c r="K40" s="23">
        <f t="shared" si="2"/>
        <v>18.618746036817846</v>
      </c>
      <c r="M40" s="27">
        <f>1-_xlfn.PERCENTRANK.EXC([1]Sheet1!$AQ$2:$AQ$860,K40,2)</f>
        <v>0.81</v>
      </c>
      <c r="O40" s="27">
        <f t="shared" si="3"/>
        <v>1.3481036773564519</v>
      </c>
    </row>
    <row r="41" spans="2:15" x14ac:dyDescent="0.25">
      <c r="B41" s="5">
        <v>25476</v>
      </c>
      <c r="D41" s="4">
        <v>5</v>
      </c>
      <c r="E41" s="4">
        <v>2</v>
      </c>
      <c r="F41" s="23">
        <f t="shared" si="0"/>
        <v>1.5748</v>
      </c>
      <c r="H41" s="4">
        <v>159</v>
      </c>
      <c r="I41" s="23">
        <f t="shared" si="1"/>
        <v>72.272727272727266</v>
      </c>
      <c r="K41" s="23">
        <f t="shared" si="2"/>
        <v>29.142287023576976</v>
      </c>
      <c r="M41" s="27">
        <f>1-_xlfn.PERCENTRANK.EXC([1]Sheet1!$AQ$2:$AQ$860,K41,2)</f>
        <v>7.999999999999996E-2</v>
      </c>
      <c r="O41" s="27">
        <f t="shared" si="3"/>
        <v>0.8612913591748429</v>
      </c>
    </row>
    <row r="42" spans="2:15" x14ac:dyDescent="0.25">
      <c r="B42" s="5">
        <v>25480</v>
      </c>
      <c r="D42" s="4">
        <v>5</v>
      </c>
      <c r="E42" s="4">
        <v>6</v>
      </c>
      <c r="F42" s="23">
        <f t="shared" si="0"/>
        <v>1.6764000000000001</v>
      </c>
      <c r="H42" s="4">
        <v>144</v>
      </c>
      <c r="I42" s="23">
        <f t="shared" si="1"/>
        <v>65.454545454545453</v>
      </c>
      <c r="K42" s="23">
        <f t="shared" si="2"/>
        <v>23.290805409559727</v>
      </c>
      <c r="M42" s="27">
        <f>1-_xlfn.PERCENTRANK.EXC([1]Sheet1!$AQ$2:$AQ$860,K42,2)</f>
        <v>0.31000000000000005</v>
      </c>
      <c r="O42" s="27">
        <f t="shared" si="3"/>
        <v>1.0776784898000002</v>
      </c>
    </row>
    <row r="43" spans="2:15" x14ac:dyDescent="0.25">
      <c r="B43" s="5">
        <v>25491</v>
      </c>
      <c r="D43" s="4">
        <v>5</v>
      </c>
      <c r="E43" s="4">
        <v>3</v>
      </c>
      <c r="F43" s="23">
        <f t="shared" si="0"/>
        <v>1.6002000000000001</v>
      </c>
      <c r="H43" s="4">
        <v>102</v>
      </c>
      <c r="I43" s="23">
        <f t="shared" si="1"/>
        <v>46.36363636363636</v>
      </c>
      <c r="K43" s="23">
        <f t="shared" si="2"/>
        <v>18.106268604483883</v>
      </c>
      <c r="M43" s="27">
        <f>1-_xlfn.PERCENTRANK.EXC([1]Sheet1!$AQ$2:$AQ$860,K43,2)</f>
        <v>0.86</v>
      </c>
      <c r="O43" s="27">
        <f t="shared" si="3"/>
        <v>1.3862602255764709</v>
      </c>
    </row>
    <row r="44" spans="2:15" x14ac:dyDescent="0.25">
      <c r="B44" s="5">
        <v>25515</v>
      </c>
      <c r="D44" s="4">
        <v>5</v>
      </c>
      <c r="E44" s="4">
        <v>5</v>
      </c>
      <c r="F44" s="23">
        <f t="shared" si="0"/>
        <v>1.651</v>
      </c>
      <c r="H44" s="4">
        <v>203</v>
      </c>
      <c r="I44" s="23">
        <f t="shared" si="1"/>
        <v>92.272727272727266</v>
      </c>
      <c r="K44" s="23">
        <f t="shared" si="2"/>
        <v>33.851600785503877</v>
      </c>
      <c r="M44" s="27">
        <f>1-_xlfn.PERCENTRANK.EXC([1]Sheet1!$AQ$2:$AQ$860,K44,2)</f>
        <v>3.0000000000000027E-2</v>
      </c>
      <c r="O44" s="27">
        <f t="shared" si="3"/>
        <v>0.74147158236453226</v>
      </c>
    </row>
    <row r="45" spans="2:15" x14ac:dyDescent="0.25">
      <c r="B45" s="5">
        <v>25537</v>
      </c>
      <c r="D45" s="4">
        <v>5</v>
      </c>
      <c r="E45" s="4">
        <v>1</v>
      </c>
      <c r="F45" s="23">
        <f t="shared" si="0"/>
        <v>1.5494000000000001</v>
      </c>
      <c r="H45" s="4">
        <v>98</v>
      </c>
      <c r="I45" s="23">
        <f t="shared" si="1"/>
        <v>44.54545454545454</v>
      </c>
      <c r="K45" s="23">
        <f t="shared" si="2"/>
        <v>18.555655102563776</v>
      </c>
      <c r="M45" s="27">
        <f>1-_xlfn.PERCENTRANK.EXC([1]Sheet1!$AQ$2:$AQ$860,K45,2)</f>
        <v>0.82000000000000006</v>
      </c>
      <c r="O45" s="27">
        <f t="shared" si="3"/>
        <v>1.352687353869388</v>
      </c>
    </row>
    <row r="46" spans="2:15" x14ac:dyDescent="0.25">
      <c r="B46" s="5">
        <v>25544</v>
      </c>
      <c r="D46" s="4">
        <v>5</v>
      </c>
      <c r="E46" s="4">
        <v>10</v>
      </c>
      <c r="F46" s="23">
        <f t="shared" si="0"/>
        <v>1.778</v>
      </c>
      <c r="H46" s="4">
        <v>200</v>
      </c>
      <c r="I46" s="23">
        <f t="shared" si="1"/>
        <v>90.909090909090907</v>
      </c>
      <c r="K46" s="23">
        <f t="shared" si="2"/>
        <v>28.757014842415582</v>
      </c>
      <c r="M46" s="27">
        <f>1-_xlfn.PERCENTRANK.EXC([1]Sheet1!$AQ$2:$AQ$860,K46,2)</f>
        <v>8.9999999999999969E-2</v>
      </c>
      <c r="O46" s="27">
        <f t="shared" si="3"/>
        <v>0.87283051240000009</v>
      </c>
    </row>
    <row r="47" spans="2:15" x14ac:dyDescent="0.25">
      <c r="B47" s="5">
        <v>25558</v>
      </c>
      <c r="D47" s="4">
        <v>5</v>
      </c>
      <c r="E47" s="4">
        <v>0</v>
      </c>
      <c r="F47" s="23">
        <f t="shared" si="0"/>
        <v>1.524</v>
      </c>
      <c r="H47" s="4">
        <v>119</v>
      </c>
      <c r="I47" s="23">
        <f t="shared" si="1"/>
        <v>54.090909090909086</v>
      </c>
      <c r="K47" s="23">
        <f t="shared" si="2"/>
        <v>23.289187992517395</v>
      </c>
      <c r="M47" s="27">
        <f>1-_xlfn.PERCENTRANK.EXC([1]Sheet1!$AQ$2:$AQ$860,K47,2)</f>
        <v>0.31000000000000005</v>
      </c>
      <c r="O47" s="27">
        <f t="shared" si="3"/>
        <v>1.0777533337815128</v>
      </c>
    </row>
    <row r="48" spans="2:15" x14ac:dyDescent="0.25">
      <c r="B48" s="5">
        <v>25571</v>
      </c>
      <c r="D48" s="4">
        <v>5</v>
      </c>
      <c r="E48" s="4">
        <v>7</v>
      </c>
      <c r="F48" s="23">
        <f t="shared" si="0"/>
        <v>1.7018</v>
      </c>
      <c r="H48" s="4">
        <v>121</v>
      </c>
      <c r="I48" s="23">
        <f t="shared" si="1"/>
        <v>54.999999999999993</v>
      </c>
      <c r="K48" s="23">
        <f t="shared" si="2"/>
        <v>18.990904544517928</v>
      </c>
      <c r="M48" s="27">
        <f>1-_xlfn.PERCENTRANK.EXC([1]Sheet1!$AQ$2:$AQ$860,K48,2)</f>
        <v>0.79</v>
      </c>
      <c r="O48" s="27">
        <f t="shared" si="3"/>
        <v>1.3216853331636367</v>
      </c>
    </row>
    <row r="49" spans="2:15" x14ac:dyDescent="0.25">
      <c r="B49" s="5">
        <v>25577</v>
      </c>
      <c r="D49" s="4">
        <v>5</v>
      </c>
      <c r="E49" s="4">
        <v>2</v>
      </c>
      <c r="F49" s="23">
        <f t="shared" si="0"/>
        <v>1.5748</v>
      </c>
      <c r="H49" s="4">
        <v>96</v>
      </c>
      <c r="I49" s="23">
        <f t="shared" si="1"/>
        <v>43.636363636363633</v>
      </c>
      <c r="K49" s="23">
        <f t="shared" si="2"/>
        <v>17.595343108574781</v>
      </c>
      <c r="M49" s="27">
        <f>1-_xlfn.PERCENTRANK.EXC([1]Sheet1!$AQ$2:$AQ$860,K49,2)</f>
        <v>0.91</v>
      </c>
      <c r="O49" s="27">
        <f t="shared" si="3"/>
        <v>1.4265138136333333</v>
      </c>
    </row>
    <row r="50" spans="2:15" x14ac:dyDescent="0.25">
      <c r="B50" s="5">
        <v>25580</v>
      </c>
      <c r="D50" s="4">
        <v>5</v>
      </c>
      <c r="E50" s="4">
        <v>8</v>
      </c>
      <c r="F50" s="23">
        <f t="shared" si="0"/>
        <v>1.7272000000000001</v>
      </c>
      <c r="H50" s="4">
        <v>125</v>
      </c>
      <c r="I50" s="23">
        <f t="shared" si="1"/>
        <v>56.818181818181813</v>
      </c>
      <c r="K50" s="23">
        <f t="shared" si="2"/>
        <v>19.045925163256424</v>
      </c>
      <c r="M50" s="27">
        <f>1-_xlfn.PERCENTRANK.EXC([1]Sheet1!$AQ$2:$AQ$860,K50,2)</f>
        <v>0.78</v>
      </c>
      <c r="O50" s="27">
        <f t="shared" si="3"/>
        <v>1.3178671965184003</v>
      </c>
    </row>
    <row r="51" spans="2:15" x14ac:dyDescent="0.25">
      <c r="B51" s="5">
        <v>25611</v>
      </c>
      <c r="D51" s="4">
        <v>5</v>
      </c>
      <c r="E51" s="4">
        <v>7</v>
      </c>
      <c r="F51" s="23">
        <f t="shared" si="0"/>
        <v>1.7018</v>
      </c>
      <c r="H51" s="4">
        <v>109</v>
      </c>
      <c r="I51" s="23">
        <f t="shared" si="1"/>
        <v>49.54545454545454</v>
      </c>
      <c r="K51" s="23">
        <f t="shared" si="2"/>
        <v>17.107509052499623</v>
      </c>
      <c r="M51" s="27">
        <f>1-_xlfn.PERCENTRANK.EXC([1]Sheet1!$AQ$2:$AQ$860,K51,2)</f>
        <v>0.94</v>
      </c>
      <c r="O51" s="27">
        <f t="shared" si="3"/>
        <v>1.4671919753467892</v>
      </c>
    </row>
    <row r="52" spans="2:15" x14ac:dyDescent="0.25">
      <c r="B52" s="5">
        <v>25620</v>
      </c>
      <c r="D52" s="4">
        <v>5</v>
      </c>
      <c r="E52" s="4">
        <v>3</v>
      </c>
      <c r="F52" s="23">
        <f t="shared" si="0"/>
        <v>1.6002000000000001</v>
      </c>
      <c r="H52" s="4">
        <v>107</v>
      </c>
      <c r="I52" s="23">
        <f t="shared" si="1"/>
        <v>48.636363636363633</v>
      </c>
      <c r="K52" s="23">
        <f t="shared" si="2"/>
        <v>18.993830790978194</v>
      </c>
      <c r="M52" s="27">
        <f>1-_xlfn.PERCENTRANK.EXC([1]Sheet1!$AQ$2:$AQ$860,K52,2)</f>
        <v>0.79</v>
      </c>
      <c r="O52" s="27">
        <f t="shared" si="3"/>
        <v>1.3214817103626169</v>
      </c>
    </row>
    <row r="53" spans="2:15" x14ac:dyDescent="0.25">
      <c r="B53" s="5">
        <v>25650</v>
      </c>
      <c r="D53" s="4">
        <v>5</v>
      </c>
      <c r="E53" s="4">
        <v>3</v>
      </c>
      <c r="F53" s="23">
        <f t="shared" si="0"/>
        <v>1.6002000000000001</v>
      </c>
      <c r="H53" s="4">
        <v>117</v>
      </c>
      <c r="I53" s="23">
        <f t="shared" si="1"/>
        <v>53.18181818181818</v>
      </c>
      <c r="K53" s="23">
        <f t="shared" si="2"/>
        <v>20.768955163966812</v>
      </c>
      <c r="M53" s="27">
        <f>1-_xlfn.PERCENTRANK.EXC([1]Sheet1!$AQ$2:$AQ$860,K53,2)</f>
        <v>0.56000000000000005</v>
      </c>
      <c r="O53" s="27">
        <f t="shared" si="3"/>
        <v>1.2085345556307692</v>
      </c>
    </row>
    <row r="54" spans="2:15" x14ac:dyDescent="0.25">
      <c r="B54" s="5">
        <v>25665</v>
      </c>
      <c r="D54" s="4">
        <v>5</v>
      </c>
      <c r="E54" s="4">
        <v>5</v>
      </c>
      <c r="F54" s="23">
        <f t="shared" si="0"/>
        <v>1.651</v>
      </c>
      <c r="H54" s="4">
        <v>141</v>
      </c>
      <c r="I54" s="23">
        <f t="shared" si="1"/>
        <v>64.090909090909079</v>
      </c>
      <c r="K54" s="23">
        <f t="shared" si="2"/>
        <v>23.512688230325352</v>
      </c>
      <c r="M54" s="27">
        <f>1-_xlfn.PERCENTRANK.EXC([1]Sheet1!$AQ$2:$AQ$860,K54,2)</f>
        <v>0.30000000000000004</v>
      </c>
      <c r="O54" s="27">
        <f t="shared" si="3"/>
        <v>1.0675087320567378</v>
      </c>
    </row>
    <row r="55" spans="2:15" x14ac:dyDescent="0.25">
      <c r="B55" s="5">
        <v>25700</v>
      </c>
      <c r="D55" s="4">
        <v>5</v>
      </c>
      <c r="E55" s="4">
        <v>2</v>
      </c>
      <c r="F55" s="23">
        <f t="shared" si="0"/>
        <v>1.5748</v>
      </c>
      <c r="H55" s="4">
        <v>92</v>
      </c>
      <c r="I55" s="23">
        <f t="shared" si="1"/>
        <v>41.818181818181813</v>
      </c>
      <c r="K55" s="23">
        <f t="shared" si="2"/>
        <v>16.862203812384163</v>
      </c>
      <c r="M55" s="27">
        <f>1-_xlfn.PERCENTRANK.EXC([1]Sheet1!$AQ$2:$AQ$860,K55,2)</f>
        <v>0.95</v>
      </c>
      <c r="O55" s="27">
        <f t="shared" si="3"/>
        <v>1.488536153356522</v>
      </c>
    </row>
    <row r="56" spans="2:15" x14ac:dyDescent="0.25">
      <c r="B56" s="5">
        <v>25707</v>
      </c>
      <c r="D56" s="4">
        <v>5</v>
      </c>
      <c r="E56" s="4">
        <v>5</v>
      </c>
      <c r="F56" s="23">
        <f t="shared" si="0"/>
        <v>1.651</v>
      </c>
      <c r="H56" s="4">
        <v>118</v>
      </c>
      <c r="I56" s="23">
        <f t="shared" si="1"/>
        <v>53.636363636363633</v>
      </c>
      <c r="K56" s="23">
        <f t="shared" si="2"/>
        <v>19.677285185662353</v>
      </c>
      <c r="M56" s="27">
        <f>1-_xlfn.PERCENTRANK.EXC([1]Sheet1!$AQ$2:$AQ$860,K56,2)</f>
        <v>0.7</v>
      </c>
      <c r="O56" s="27">
        <f t="shared" si="3"/>
        <v>1.2755824679661021</v>
      </c>
    </row>
    <row r="57" spans="2:15" x14ac:dyDescent="0.25">
      <c r="B57" s="5">
        <v>25708</v>
      </c>
      <c r="D57" s="4">
        <v>5</v>
      </c>
      <c r="E57" s="4">
        <v>2</v>
      </c>
      <c r="F57" s="23">
        <f t="shared" si="0"/>
        <v>1.5748</v>
      </c>
      <c r="H57" s="4">
        <v>104</v>
      </c>
      <c r="I57" s="23">
        <f t="shared" si="1"/>
        <v>47.272727272727266</v>
      </c>
      <c r="K57" s="23">
        <f t="shared" si="2"/>
        <v>19.06162170095601</v>
      </c>
      <c r="M57" s="27">
        <f>1-_xlfn.PERCENTRANK.EXC([1]Sheet1!$AQ$2:$AQ$860,K57,2)</f>
        <v>0.78</v>
      </c>
      <c r="O57" s="27">
        <f t="shared" si="3"/>
        <v>1.3167819818153847</v>
      </c>
    </row>
    <row r="58" spans="2:15" x14ac:dyDescent="0.25">
      <c r="B58" s="5">
        <v>25712</v>
      </c>
      <c r="D58" s="4">
        <v>5</v>
      </c>
      <c r="E58" s="4">
        <v>4.5</v>
      </c>
      <c r="F58" s="23">
        <f t="shared" si="0"/>
        <v>1.6383000000000001</v>
      </c>
      <c r="H58" s="4">
        <v>125</v>
      </c>
      <c r="I58" s="23">
        <f t="shared" si="1"/>
        <v>56.818181818181813</v>
      </c>
      <c r="K58" s="23">
        <f t="shared" si="2"/>
        <v>21.169006178690633</v>
      </c>
      <c r="M58" s="27">
        <f>1-_xlfn.PERCENTRANK.EXC([1]Sheet1!$AQ$2:$AQ$860,K58,2)</f>
        <v>0.52</v>
      </c>
      <c r="O58" s="27">
        <f t="shared" si="3"/>
        <v>1.1856957189264004</v>
      </c>
    </row>
    <row r="59" spans="2:15" x14ac:dyDescent="0.25">
      <c r="B59" s="5">
        <v>25715</v>
      </c>
      <c r="D59" s="4">
        <v>5</v>
      </c>
      <c r="E59" s="4">
        <v>5</v>
      </c>
      <c r="F59" s="23">
        <f t="shared" si="0"/>
        <v>1.651</v>
      </c>
      <c r="H59" s="4">
        <v>180</v>
      </c>
      <c r="I59" s="23">
        <f t="shared" si="1"/>
        <v>81.818181818181813</v>
      </c>
      <c r="K59" s="23">
        <f t="shared" si="2"/>
        <v>30.01619774084088</v>
      </c>
      <c r="M59" s="27">
        <f>1-_xlfn.PERCENTRANK.EXC([1]Sheet1!$AQ$2:$AQ$860,K59,2)</f>
        <v>6.0000000000000053E-2</v>
      </c>
      <c r="O59" s="27">
        <f t="shared" si="3"/>
        <v>0.83621517344444452</v>
      </c>
    </row>
    <row r="60" spans="2:15" x14ac:dyDescent="0.25">
      <c r="B60" s="5">
        <v>25753</v>
      </c>
      <c r="D60" s="4">
        <v>5</v>
      </c>
      <c r="E60" s="4">
        <v>5</v>
      </c>
      <c r="F60" s="23">
        <f t="shared" si="0"/>
        <v>1.651</v>
      </c>
      <c r="H60" s="4">
        <v>107</v>
      </c>
      <c r="I60" s="23">
        <f t="shared" si="1"/>
        <v>48.636363636363633</v>
      </c>
      <c r="K60" s="23">
        <f t="shared" si="2"/>
        <v>17.842961990388744</v>
      </c>
      <c r="M60" s="27">
        <f>1-_xlfn.PERCENTRANK.EXC([1]Sheet1!$AQ$2:$AQ$860,K60,2)</f>
        <v>0.89</v>
      </c>
      <c r="O60" s="27">
        <f t="shared" si="3"/>
        <v>1.4067171142056079</v>
      </c>
    </row>
    <row r="61" spans="2:15" x14ac:dyDescent="0.25">
      <c r="B61" s="5">
        <v>25756</v>
      </c>
      <c r="D61" s="4">
        <v>5</v>
      </c>
      <c r="E61" s="4">
        <v>7.5</v>
      </c>
      <c r="F61" s="23">
        <f t="shared" si="0"/>
        <v>1.7145000000000001</v>
      </c>
      <c r="H61" s="4">
        <v>129</v>
      </c>
      <c r="I61" s="23">
        <f t="shared" si="1"/>
        <v>58.636363636363633</v>
      </c>
      <c r="K61" s="23">
        <f t="shared" si="2"/>
        <v>19.947664287397405</v>
      </c>
      <c r="M61" s="27">
        <f>1-_xlfn.PERCENTRANK.EXC([1]Sheet1!$AQ$2:$AQ$860,K61,2)</f>
        <v>0.65</v>
      </c>
      <c r="O61" s="27">
        <f t="shared" si="3"/>
        <v>1.2582926822093028</v>
      </c>
    </row>
    <row r="62" spans="2:15" x14ac:dyDescent="0.25">
      <c r="B62" s="5">
        <v>25758</v>
      </c>
      <c r="D62" s="4">
        <v>5</v>
      </c>
      <c r="E62" s="4">
        <v>4</v>
      </c>
      <c r="F62" s="23">
        <f t="shared" si="0"/>
        <v>1.6255999999999999</v>
      </c>
      <c r="H62" s="4">
        <v>113</v>
      </c>
      <c r="I62" s="23">
        <f t="shared" si="1"/>
        <v>51.36363636363636</v>
      </c>
      <c r="K62" s="23">
        <f t="shared" si="2"/>
        <v>19.436961814264535</v>
      </c>
      <c r="M62" s="27">
        <f>1-_xlfn.PERCENTRANK.EXC([1]Sheet1!$AQ$2:$AQ$860,K62,2)</f>
        <v>0.73</v>
      </c>
      <c r="O62" s="27">
        <f t="shared" si="3"/>
        <v>1.2913540830017702</v>
      </c>
    </row>
    <row r="63" spans="2:15" x14ac:dyDescent="0.25">
      <c r="B63" s="5">
        <v>25767</v>
      </c>
      <c r="D63" s="4">
        <v>5</v>
      </c>
      <c r="E63" s="4">
        <v>5</v>
      </c>
      <c r="F63" s="23">
        <f t="shared" si="0"/>
        <v>1.651</v>
      </c>
      <c r="H63" s="4">
        <v>120</v>
      </c>
      <c r="I63" s="23">
        <f t="shared" si="1"/>
        <v>54.54545454545454</v>
      </c>
      <c r="K63" s="23">
        <f t="shared" si="2"/>
        <v>20.010798493893919</v>
      </c>
      <c r="M63" s="27">
        <f>1-_xlfn.PERCENTRANK.EXC([1]Sheet1!$AQ$2:$AQ$860,K63,2)</f>
        <v>0.63</v>
      </c>
      <c r="O63" s="27">
        <f t="shared" si="3"/>
        <v>1.2543227601666669</v>
      </c>
    </row>
    <row r="64" spans="2:15" x14ac:dyDescent="0.25">
      <c r="B64" s="5">
        <v>25771</v>
      </c>
      <c r="D64" s="4">
        <v>5</v>
      </c>
      <c r="E64" s="4">
        <v>6</v>
      </c>
      <c r="F64" s="23">
        <f t="shared" si="0"/>
        <v>1.6764000000000001</v>
      </c>
      <c r="H64" s="4">
        <v>95</v>
      </c>
      <c r="I64" s="23">
        <f t="shared" si="1"/>
        <v>43.18181818181818</v>
      </c>
      <c r="K64" s="23">
        <f t="shared" si="2"/>
        <v>15.365461902140098</v>
      </c>
      <c r="M64" s="27">
        <f>1-_xlfn.PERCENTRANK.EXC([1]Sheet1!$AQ$2:$AQ$860,K64,2)</f>
        <v>1</v>
      </c>
      <c r="O64" s="27">
        <f t="shared" si="3"/>
        <v>1.6335337108547372</v>
      </c>
    </row>
    <row r="65" spans="2:15" x14ac:dyDescent="0.25">
      <c r="B65" s="5">
        <v>25781</v>
      </c>
      <c r="D65" s="4">
        <v>5</v>
      </c>
      <c r="E65" s="4">
        <v>2</v>
      </c>
      <c r="F65" s="23">
        <f t="shared" si="0"/>
        <v>1.5748</v>
      </c>
      <c r="H65" s="4">
        <v>105</v>
      </c>
      <c r="I65" s="23">
        <f t="shared" si="1"/>
        <v>47.727272727272727</v>
      </c>
      <c r="K65" s="23">
        <f t="shared" si="2"/>
        <v>19.244906525003667</v>
      </c>
      <c r="M65" s="27">
        <f>1-_xlfn.PERCENTRANK.EXC([1]Sheet1!$AQ$2:$AQ$860,K65,2)</f>
        <v>0.76</v>
      </c>
      <c r="O65" s="27">
        <f t="shared" si="3"/>
        <v>1.3042412010361903</v>
      </c>
    </row>
    <row r="66" spans="2:15" x14ac:dyDescent="0.25">
      <c r="B66" s="5">
        <v>25791</v>
      </c>
      <c r="D66" s="4">
        <v>5</v>
      </c>
      <c r="E66" s="4">
        <v>2</v>
      </c>
      <c r="F66" s="23">
        <f t="shared" si="0"/>
        <v>1.5748</v>
      </c>
      <c r="H66" s="4">
        <v>75</v>
      </c>
      <c r="I66" s="23">
        <f t="shared" si="1"/>
        <v>34.090909090909086</v>
      </c>
      <c r="K66" s="23">
        <f t="shared" si="2"/>
        <v>13.746361803574045</v>
      </c>
      <c r="M66" s="27">
        <f>1-_xlfn.PERCENTRANK.EXC([1]Sheet1!$AQ$2:$AQ$860,K66,2)</f>
        <v>1</v>
      </c>
      <c r="O66" s="27">
        <f t="shared" si="3"/>
        <v>1.8259376814506671</v>
      </c>
    </row>
    <row r="67" spans="2:15" x14ac:dyDescent="0.25">
      <c r="B67" s="5">
        <v>25806</v>
      </c>
      <c r="D67" s="4">
        <v>5</v>
      </c>
      <c r="E67" s="4">
        <v>5</v>
      </c>
      <c r="F67" s="23">
        <f t="shared" si="0"/>
        <v>1.651</v>
      </c>
      <c r="H67" s="4">
        <v>153</v>
      </c>
      <c r="I67" s="23">
        <f t="shared" si="1"/>
        <v>69.545454545454547</v>
      </c>
      <c r="K67" s="23">
        <f t="shared" si="2"/>
        <v>25.513768079714747</v>
      </c>
      <c r="M67" s="27">
        <f>1-_xlfn.PERCENTRANK.EXC([1]Sheet1!$AQ$2:$AQ$860,K67,2)</f>
        <v>0.19999999999999996</v>
      </c>
      <c r="O67" s="27">
        <f t="shared" si="3"/>
        <v>0.98378255699346417</v>
      </c>
    </row>
    <row r="68" spans="2:15" x14ac:dyDescent="0.25">
      <c r="B68" s="5">
        <v>25817</v>
      </c>
      <c r="D68" s="4">
        <v>5</v>
      </c>
      <c r="E68" s="4">
        <v>6</v>
      </c>
      <c r="F68" s="23">
        <f t="shared" si="0"/>
        <v>1.6764000000000001</v>
      </c>
      <c r="H68" s="4">
        <v>181</v>
      </c>
      <c r="I68" s="23">
        <f t="shared" si="1"/>
        <v>82.272727272727266</v>
      </c>
      <c r="K68" s="23">
        <f t="shared" si="2"/>
        <v>29.27524846618271</v>
      </c>
      <c r="M68" s="27">
        <f>1-_xlfn.PERCENTRANK.EXC([1]Sheet1!$AQ$2:$AQ$860,K68,2)</f>
        <v>7.999999999999996E-2</v>
      </c>
      <c r="O68" s="27">
        <f t="shared" si="3"/>
        <v>0.85737957199558035</v>
      </c>
    </row>
    <row r="69" spans="2:15" x14ac:dyDescent="0.25">
      <c r="B69" s="5">
        <v>25836</v>
      </c>
      <c r="D69" s="4">
        <v>5</v>
      </c>
      <c r="E69" s="4">
        <v>0</v>
      </c>
      <c r="F69" s="23">
        <f t="shared" ref="F69:F132" si="4">(D69*0.3048)+(E69*0.0254)</f>
        <v>1.524</v>
      </c>
      <c r="H69" s="4">
        <v>98</v>
      </c>
      <c r="I69" s="23">
        <f t="shared" ref="I69:I132" si="5">H69/2.2</f>
        <v>44.54545454545454</v>
      </c>
      <c r="K69" s="23">
        <f t="shared" ref="K69:K132" si="6">I69/(F69^2)</f>
        <v>19.179331287955502</v>
      </c>
      <c r="M69" s="27">
        <f>1-_xlfn.PERCENTRANK.EXC([1]Sheet1!$AQ$2:$AQ$860,K69,2)</f>
        <v>0.77</v>
      </c>
      <c r="O69" s="27">
        <f t="shared" ref="O69:O132" si="7">25.1/K69</f>
        <v>1.3087004767346941</v>
      </c>
    </row>
    <row r="70" spans="2:15" x14ac:dyDescent="0.25">
      <c r="B70" s="5">
        <v>25841</v>
      </c>
      <c r="D70" s="4">
        <v>5</v>
      </c>
      <c r="E70" s="4">
        <v>0</v>
      </c>
      <c r="F70" s="23">
        <f t="shared" si="4"/>
        <v>1.524</v>
      </c>
      <c r="H70" s="4">
        <v>117</v>
      </c>
      <c r="I70" s="23">
        <f t="shared" si="5"/>
        <v>53.18181818181818</v>
      </c>
      <c r="K70" s="23">
        <f t="shared" si="6"/>
        <v>22.897773068273406</v>
      </c>
      <c r="M70" s="27">
        <f>1-_xlfn.PERCENTRANK.EXC([1]Sheet1!$AQ$2:$AQ$860,K70,2)</f>
        <v>0.35</v>
      </c>
      <c r="O70" s="27">
        <f t="shared" si="7"/>
        <v>1.096176467692308</v>
      </c>
    </row>
    <row r="71" spans="2:15" x14ac:dyDescent="0.25">
      <c r="B71" s="5">
        <v>25849</v>
      </c>
      <c r="D71" s="4">
        <v>5</v>
      </c>
      <c r="E71" s="4">
        <v>2</v>
      </c>
      <c r="F71" s="23">
        <f t="shared" si="4"/>
        <v>1.5748</v>
      </c>
      <c r="H71" s="4">
        <v>131</v>
      </c>
      <c r="I71" s="23">
        <f t="shared" si="5"/>
        <v>59.54545454545454</v>
      </c>
      <c r="K71" s="23">
        <f t="shared" si="6"/>
        <v>24.010311950242667</v>
      </c>
      <c r="M71" s="27">
        <f>1-_xlfn.PERCENTRANK.EXC([1]Sheet1!$AQ$2:$AQ$860,K71,2)</f>
        <v>0.26</v>
      </c>
      <c r="O71" s="27">
        <f t="shared" si="7"/>
        <v>1.0453841687694658</v>
      </c>
    </row>
    <row r="72" spans="2:15" x14ac:dyDescent="0.25">
      <c r="B72" s="5">
        <v>25854</v>
      </c>
      <c r="D72" s="4">
        <v>5</v>
      </c>
      <c r="E72" s="4">
        <v>2</v>
      </c>
      <c r="F72" s="23">
        <f t="shared" si="4"/>
        <v>1.5748</v>
      </c>
      <c r="H72" s="4">
        <v>94</v>
      </c>
      <c r="I72" s="23">
        <f t="shared" si="5"/>
        <v>42.727272727272727</v>
      </c>
      <c r="K72" s="23">
        <f t="shared" si="6"/>
        <v>17.228773460479474</v>
      </c>
      <c r="M72" s="27">
        <f>1-_xlfn.PERCENTRANK.EXC([1]Sheet1!$AQ$2:$AQ$860,K72,2)</f>
        <v>0.92999999999999994</v>
      </c>
      <c r="O72" s="27">
        <f t="shared" si="7"/>
        <v>1.4568651713702128</v>
      </c>
    </row>
    <row r="73" spans="2:15" x14ac:dyDescent="0.25">
      <c r="B73" s="5">
        <v>25858</v>
      </c>
      <c r="D73" s="4">
        <v>5</v>
      </c>
      <c r="E73" s="4">
        <v>0</v>
      </c>
      <c r="F73" s="23">
        <f t="shared" si="4"/>
        <v>1.524</v>
      </c>
      <c r="H73" s="4">
        <v>91</v>
      </c>
      <c r="I73" s="23">
        <f t="shared" si="5"/>
        <v>41.36363636363636</v>
      </c>
      <c r="K73" s="23">
        <f t="shared" si="6"/>
        <v>17.809379053101537</v>
      </c>
      <c r="M73" s="27">
        <f>1-_xlfn.PERCENTRANK.EXC([1]Sheet1!$AQ$2:$AQ$860,K73,2)</f>
        <v>0.89</v>
      </c>
      <c r="O73" s="27">
        <f t="shared" si="7"/>
        <v>1.4093697441758246</v>
      </c>
    </row>
    <row r="74" spans="2:15" x14ac:dyDescent="0.25">
      <c r="B74" s="5">
        <v>25865</v>
      </c>
      <c r="D74" s="4">
        <v>5</v>
      </c>
      <c r="E74" s="4">
        <v>5</v>
      </c>
      <c r="F74" s="23">
        <f t="shared" si="4"/>
        <v>1.651</v>
      </c>
      <c r="H74" s="4">
        <v>127</v>
      </c>
      <c r="I74" s="23">
        <f t="shared" si="5"/>
        <v>57.72727272727272</v>
      </c>
      <c r="K74" s="23">
        <f t="shared" si="6"/>
        <v>21.178095072704398</v>
      </c>
      <c r="M74" s="27">
        <f>1-_xlfn.PERCENTRANK.EXC([1]Sheet1!$AQ$2:$AQ$860,K74,2)</f>
        <v>0.52</v>
      </c>
      <c r="O74" s="27">
        <f t="shared" si="7"/>
        <v>1.1851868600000002</v>
      </c>
    </row>
    <row r="75" spans="2:15" x14ac:dyDescent="0.25">
      <c r="B75" s="5">
        <v>25894</v>
      </c>
      <c r="D75" s="4">
        <v>5</v>
      </c>
      <c r="E75" s="4">
        <v>6</v>
      </c>
      <c r="F75" s="23">
        <f t="shared" si="4"/>
        <v>1.6764000000000001</v>
      </c>
      <c r="H75" s="4">
        <v>149</v>
      </c>
      <c r="I75" s="23">
        <f t="shared" si="5"/>
        <v>67.72727272727272</v>
      </c>
      <c r="K75" s="23">
        <f t="shared" si="6"/>
        <v>24.099513930724992</v>
      </c>
      <c r="M75" s="27">
        <f>1-_xlfn.PERCENTRANK.EXC([1]Sheet1!$AQ$2:$AQ$860,K75,2)</f>
        <v>0.26</v>
      </c>
      <c r="O75" s="27">
        <f t="shared" si="7"/>
        <v>1.0415147820885908</v>
      </c>
    </row>
    <row r="76" spans="2:15" x14ac:dyDescent="0.25">
      <c r="B76" s="5">
        <v>25897</v>
      </c>
      <c r="D76" s="4">
        <v>5</v>
      </c>
      <c r="E76" s="4">
        <v>9</v>
      </c>
      <c r="F76" s="23">
        <f t="shared" si="4"/>
        <v>1.7525999999999999</v>
      </c>
      <c r="H76" s="4">
        <v>179</v>
      </c>
      <c r="I76" s="23">
        <f t="shared" si="5"/>
        <v>81.36363636363636</v>
      </c>
      <c r="K76" s="23">
        <f t="shared" si="6"/>
        <v>26.488949504602719</v>
      </c>
      <c r="M76" s="27">
        <f>1-_xlfn.PERCENTRANK.EXC([1]Sheet1!$AQ$2:$AQ$860,K76,2)</f>
        <v>0.17000000000000004</v>
      </c>
      <c r="O76" s="27">
        <f t="shared" si="7"/>
        <v>0.94756494573854755</v>
      </c>
    </row>
    <row r="77" spans="2:15" x14ac:dyDescent="0.25">
      <c r="B77" s="5">
        <v>25910</v>
      </c>
      <c r="D77" s="4">
        <v>5</v>
      </c>
      <c r="E77" s="4">
        <v>3.5</v>
      </c>
      <c r="F77" s="23">
        <f t="shared" si="4"/>
        <v>1.6129</v>
      </c>
      <c r="H77" s="4">
        <v>156</v>
      </c>
      <c r="I77" s="23">
        <f t="shared" si="5"/>
        <v>70.909090909090907</v>
      </c>
      <c r="K77" s="23">
        <f t="shared" si="6"/>
        <v>27.257563575599818</v>
      </c>
      <c r="M77" s="27">
        <f>1-_xlfn.PERCENTRANK.EXC([1]Sheet1!$AQ$2:$AQ$860,K77,2)</f>
        <v>0.14000000000000001</v>
      </c>
      <c r="O77" s="27">
        <f t="shared" si="7"/>
        <v>0.92084532538589747</v>
      </c>
    </row>
    <row r="78" spans="2:15" x14ac:dyDescent="0.25">
      <c r="B78" s="5">
        <v>25918</v>
      </c>
      <c r="D78" s="4">
        <v>5</v>
      </c>
      <c r="E78" s="4">
        <v>0</v>
      </c>
      <c r="F78" s="23">
        <f t="shared" si="4"/>
        <v>1.524</v>
      </c>
      <c r="H78" s="4">
        <v>109</v>
      </c>
      <c r="I78" s="23">
        <f t="shared" si="5"/>
        <v>49.54545454545454</v>
      </c>
      <c r="K78" s="23">
        <f t="shared" si="6"/>
        <v>21.332113371297446</v>
      </c>
      <c r="M78" s="27">
        <f>1-_xlfn.PERCENTRANK.EXC([1]Sheet1!$AQ$2:$AQ$860,K78,2)</f>
        <v>0.5</v>
      </c>
      <c r="O78" s="27">
        <f t="shared" si="7"/>
        <v>1.1766297864220185</v>
      </c>
    </row>
    <row r="79" spans="2:15" x14ac:dyDescent="0.25">
      <c r="B79" s="5">
        <v>25964</v>
      </c>
      <c r="D79" s="4">
        <v>5</v>
      </c>
      <c r="E79" s="4">
        <v>4.5</v>
      </c>
      <c r="F79" s="23">
        <f t="shared" si="4"/>
        <v>1.6383000000000001</v>
      </c>
      <c r="H79" s="4">
        <v>114</v>
      </c>
      <c r="I79" s="23">
        <f t="shared" si="5"/>
        <v>51.818181818181813</v>
      </c>
      <c r="K79" s="23">
        <f t="shared" si="6"/>
        <v>19.30613363496586</v>
      </c>
      <c r="M79" s="27">
        <f>1-_xlfn.PERCENTRANK.EXC([1]Sheet1!$AQ$2:$AQ$860,K79,2)</f>
        <v>0.75</v>
      </c>
      <c r="O79" s="27">
        <f t="shared" si="7"/>
        <v>1.300104954963158</v>
      </c>
    </row>
    <row r="80" spans="2:15" x14ac:dyDescent="0.25">
      <c r="B80" s="5">
        <v>25975</v>
      </c>
      <c r="D80" s="4">
        <v>5</v>
      </c>
      <c r="E80" s="4">
        <v>4.5</v>
      </c>
      <c r="F80" s="23">
        <f t="shared" si="4"/>
        <v>1.6383000000000001</v>
      </c>
      <c r="H80" s="4">
        <v>93</v>
      </c>
      <c r="I80" s="23">
        <f t="shared" si="5"/>
        <v>42.272727272727266</v>
      </c>
      <c r="K80" s="23">
        <f t="shared" si="6"/>
        <v>15.749740596945832</v>
      </c>
      <c r="M80" s="27">
        <f>1-_xlfn.PERCENTRANK.EXC([1]Sheet1!$AQ$2:$AQ$860,K80,2)</f>
        <v>1</v>
      </c>
      <c r="O80" s="27">
        <f t="shared" si="7"/>
        <v>1.5936770415677424</v>
      </c>
    </row>
    <row r="81" spans="2:15" x14ac:dyDescent="0.25">
      <c r="B81" s="5">
        <v>25978</v>
      </c>
      <c r="D81" s="4">
        <v>5</v>
      </c>
      <c r="E81" s="4">
        <v>3</v>
      </c>
      <c r="F81" s="23">
        <f t="shared" si="4"/>
        <v>1.6002000000000001</v>
      </c>
      <c r="H81" s="4">
        <v>121</v>
      </c>
      <c r="I81" s="23">
        <f t="shared" si="5"/>
        <v>54.999999999999993</v>
      </c>
      <c r="K81" s="23">
        <f t="shared" si="6"/>
        <v>21.479004913162253</v>
      </c>
      <c r="M81" s="27">
        <f>1-_xlfn.PERCENTRANK.EXC([1]Sheet1!$AQ$2:$AQ$860,K81,2)</f>
        <v>0.49</v>
      </c>
      <c r="O81" s="27">
        <f t="shared" si="7"/>
        <v>1.1685830000727275</v>
      </c>
    </row>
    <row r="82" spans="2:15" x14ac:dyDescent="0.25">
      <c r="B82" s="5">
        <v>25980</v>
      </c>
      <c r="D82" s="4">
        <v>5</v>
      </c>
      <c r="E82" s="4">
        <v>10</v>
      </c>
      <c r="F82" s="23">
        <f t="shared" si="4"/>
        <v>1.778</v>
      </c>
      <c r="H82" s="4">
        <v>219</v>
      </c>
      <c r="I82" s="23">
        <f t="shared" si="5"/>
        <v>99.545454545454533</v>
      </c>
      <c r="K82" s="23">
        <f t="shared" si="6"/>
        <v>31.48893125244506</v>
      </c>
      <c r="M82" s="27">
        <f>1-_xlfn.PERCENTRANK.EXC([1]Sheet1!$AQ$2:$AQ$860,K82,2)</f>
        <v>5.0000000000000044E-2</v>
      </c>
      <c r="O82" s="27">
        <f t="shared" si="7"/>
        <v>0.79710549077625592</v>
      </c>
    </row>
    <row r="83" spans="2:15" x14ac:dyDescent="0.25">
      <c r="B83" s="5">
        <v>26002</v>
      </c>
      <c r="D83" s="4">
        <v>5</v>
      </c>
      <c r="E83" s="4">
        <v>5</v>
      </c>
      <c r="F83" s="23">
        <f t="shared" si="4"/>
        <v>1.651</v>
      </c>
      <c r="H83" s="4">
        <v>146</v>
      </c>
      <c r="I83" s="23">
        <f t="shared" si="5"/>
        <v>66.36363636363636</v>
      </c>
      <c r="K83" s="23">
        <f t="shared" si="6"/>
        <v>24.346471500904268</v>
      </c>
      <c r="M83" s="27">
        <f>1-_xlfn.PERCENTRANK.EXC([1]Sheet1!$AQ$2:$AQ$860,K83,2)</f>
        <v>0.24</v>
      </c>
      <c r="O83" s="27">
        <f t="shared" si="7"/>
        <v>1.0309502138356166</v>
      </c>
    </row>
    <row r="84" spans="2:15" x14ac:dyDescent="0.25">
      <c r="B84" s="5">
        <v>26005</v>
      </c>
      <c r="D84" s="4">
        <v>5</v>
      </c>
      <c r="E84" s="4">
        <v>6</v>
      </c>
      <c r="F84" s="23">
        <f t="shared" si="4"/>
        <v>1.6764000000000001</v>
      </c>
      <c r="H84" s="4">
        <v>100</v>
      </c>
      <c r="I84" s="23">
        <f t="shared" si="5"/>
        <v>45.454545454545453</v>
      </c>
      <c r="K84" s="23">
        <f t="shared" si="6"/>
        <v>16.174170423305366</v>
      </c>
      <c r="M84" s="27">
        <f>1-_xlfn.PERCENTRANK.EXC([1]Sheet1!$AQ$2:$AQ$860,K84,2)</f>
        <v>0.99</v>
      </c>
      <c r="O84" s="27">
        <f t="shared" si="7"/>
        <v>1.5518570253120003</v>
      </c>
    </row>
    <row r="85" spans="2:15" x14ac:dyDescent="0.25">
      <c r="B85" s="5">
        <v>26008</v>
      </c>
      <c r="D85" s="4">
        <v>5</v>
      </c>
      <c r="E85" s="4">
        <v>6</v>
      </c>
      <c r="F85" s="23">
        <f t="shared" si="4"/>
        <v>1.6764000000000001</v>
      </c>
      <c r="H85" s="4">
        <v>118</v>
      </c>
      <c r="I85" s="23">
        <f t="shared" si="5"/>
        <v>53.636363636363633</v>
      </c>
      <c r="K85" s="23">
        <f t="shared" si="6"/>
        <v>19.085521099500333</v>
      </c>
      <c r="M85" s="27">
        <f>1-_xlfn.PERCENTRANK.EXC([1]Sheet1!$AQ$2:$AQ$860,K85,2)</f>
        <v>0.78</v>
      </c>
      <c r="O85" s="27">
        <f t="shared" si="7"/>
        <v>1.3151330722983052</v>
      </c>
    </row>
    <row r="86" spans="2:15" x14ac:dyDescent="0.25">
      <c r="B86" s="5">
        <v>26010</v>
      </c>
      <c r="D86" s="4">
        <v>5</v>
      </c>
      <c r="E86" s="4">
        <v>6</v>
      </c>
      <c r="F86" s="23">
        <f t="shared" si="4"/>
        <v>1.6764000000000001</v>
      </c>
      <c r="H86" s="4">
        <v>108</v>
      </c>
      <c r="I86" s="23">
        <f t="shared" si="5"/>
        <v>49.090909090909086</v>
      </c>
      <c r="K86" s="23">
        <f t="shared" si="6"/>
        <v>17.468104057169793</v>
      </c>
      <c r="M86" s="27">
        <f>1-_xlfn.PERCENTRANK.EXC([1]Sheet1!$AQ$2:$AQ$860,K86,2)</f>
        <v>0.92</v>
      </c>
      <c r="O86" s="27">
        <f t="shared" si="7"/>
        <v>1.4369046530666671</v>
      </c>
    </row>
    <row r="87" spans="2:15" x14ac:dyDescent="0.25">
      <c r="B87" s="5">
        <v>26013</v>
      </c>
      <c r="D87" s="4">
        <v>5</v>
      </c>
      <c r="E87" s="4">
        <v>3</v>
      </c>
      <c r="F87" s="23">
        <f t="shared" si="4"/>
        <v>1.6002000000000001</v>
      </c>
      <c r="H87" s="4">
        <v>112</v>
      </c>
      <c r="I87" s="23">
        <f t="shared" si="5"/>
        <v>50.909090909090907</v>
      </c>
      <c r="K87" s="23">
        <f t="shared" si="6"/>
        <v>19.881392977472501</v>
      </c>
      <c r="M87" s="27">
        <f>1-_xlfn.PERCENTRANK.EXC([1]Sheet1!$AQ$2:$AQ$860,K87,2)</f>
        <v>0.65999999999999992</v>
      </c>
      <c r="O87" s="27">
        <f t="shared" si="7"/>
        <v>1.2624869911500003</v>
      </c>
    </row>
    <row r="88" spans="2:15" x14ac:dyDescent="0.25">
      <c r="B88" s="5">
        <v>26019</v>
      </c>
      <c r="D88" s="4">
        <v>5</v>
      </c>
      <c r="E88" s="4">
        <v>1</v>
      </c>
      <c r="F88" s="23">
        <f t="shared" si="4"/>
        <v>1.5494000000000001</v>
      </c>
      <c r="H88" s="4">
        <v>139</v>
      </c>
      <c r="I88" s="23">
        <f t="shared" si="5"/>
        <v>63.18181818181818</v>
      </c>
      <c r="K88" s="23">
        <f t="shared" si="6"/>
        <v>26.318735298534335</v>
      </c>
      <c r="M88" s="27">
        <f>1-_xlfn.PERCENTRANK.EXC([1]Sheet1!$AQ$2:$AQ$860,K88,2)</f>
        <v>0.17000000000000004</v>
      </c>
      <c r="O88" s="27">
        <f t="shared" si="7"/>
        <v>0.95369324229640307</v>
      </c>
    </row>
    <row r="89" spans="2:15" x14ac:dyDescent="0.25">
      <c r="B89" s="5">
        <v>26037</v>
      </c>
      <c r="D89" s="4">
        <v>4</v>
      </c>
      <c r="E89" s="4">
        <v>9</v>
      </c>
      <c r="F89" s="23">
        <f t="shared" si="4"/>
        <v>1.4478</v>
      </c>
      <c r="H89" s="4">
        <v>90</v>
      </c>
      <c r="I89" s="23">
        <f t="shared" si="5"/>
        <v>40.909090909090907</v>
      </c>
      <c r="K89" s="23">
        <f t="shared" si="6"/>
        <v>19.516533618813902</v>
      </c>
      <c r="M89" s="27">
        <f>1-_xlfn.PERCENTRANK.EXC([1]Sheet1!$AQ$2:$AQ$860,K89,2)</f>
        <v>0.72</v>
      </c>
      <c r="O89" s="27">
        <f t="shared" si="7"/>
        <v>1.2860890407200001</v>
      </c>
    </row>
    <row r="90" spans="2:15" x14ac:dyDescent="0.25">
      <c r="B90" s="5">
        <v>26048</v>
      </c>
      <c r="D90" s="4">
        <v>5</v>
      </c>
      <c r="E90" s="4">
        <v>6</v>
      </c>
      <c r="F90" s="23">
        <f t="shared" si="4"/>
        <v>1.6764000000000001</v>
      </c>
      <c r="H90" s="4">
        <v>147</v>
      </c>
      <c r="I90" s="23">
        <f t="shared" si="5"/>
        <v>66.818181818181813</v>
      </c>
      <c r="K90" s="23">
        <f t="shared" si="6"/>
        <v>23.776030522258885</v>
      </c>
      <c r="M90" s="27">
        <f>1-_xlfn.PERCENTRANK.EXC([1]Sheet1!$AQ$2:$AQ$860,K90,2)</f>
        <v>0.28000000000000003</v>
      </c>
      <c r="O90" s="27">
        <f t="shared" si="7"/>
        <v>1.0556850512326534</v>
      </c>
    </row>
    <row r="91" spans="2:15" x14ac:dyDescent="0.25">
      <c r="B91" s="5">
        <v>26066</v>
      </c>
      <c r="D91" s="4">
        <v>5</v>
      </c>
      <c r="E91" s="4">
        <v>3</v>
      </c>
      <c r="F91" s="23">
        <f t="shared" si="4"/>
        <v>1.6002000000000001</v>
      </c>
      <c r="H91" s="4">
        <v>114</v>
      </c>
      <c r="I91" s="23">
        <f t="shared" si="5"/>
        <v>51.818181818181813</v>
      </c>
      <c r="K91" s="23">
        <f t="shared" si="6"/>
        <v>20.236417852070225</v>
      </c>
      <c r="M91" s="27">
        <f>1-_xlfn.PERCENTRANK.EXC([1]Sheet1!$AQ$2:$AQ$860,K91,2)</f>
        <v>0.61</v>
      </c>
      <c r="O91" s="27">
        <f t="shared" si="7"/>
        <v>1.2403380965684212</v>
      </c>
    </row>
    <row r="92" spans="2:15" x14ac:dyDescent="0.25">
      <c r="B92" s="5">
        <v>26068</v>
      </c>
      <c r="D92" s="4">
        <v>5</v>
      </c>
      <c r="E92" s="4">
        <v>2</v>
      </c>
      <c r="F92" s="23">
        <f t="shared" si="4"/>
        <v>1.5748</v>
      </c>
      <c r="H92" s="4">
        <v>107</v>
      </c>
      <c r="I92" s="23">
        <f t="shared" si="5"/>
        <v>48.636363636363633</v>
      </c>
      <c r="K92" s="23">
        <f t="shared" si="6"/>
        <v>19.611476173098971</v>
      </c>
      <c r="M92" s="27">
        <f>1-_xlfn.PERCENTRANK.EXC([1]Sheet1!$AQ$2:$AQ$860,K92,2)</f>
        <v>0.7</v>
      </c>
      <c r="O92" s="27">
        <f t="shared" si="7"/>
        <v>1.2798628608299067</v>
      </c>
    </row>
    <row r="93" spans="2:15" x14ac:dyDescent="0.25">
      <c r="B93" s="5">
        <v>26073</v>
      </c>
      <c r="D93" s="4">
        <v>5</v>
      </c>
      <c r="E93" s="4">
        <v>1</v>
      </c>
      <c r="F93" s="23">
        <f t="shared" si="4"/>
        <v>1.5494000000000001</v>
      </c>
      <c r="H93" s="4">
        <v>114</v>
      </c>
      <c r="I93" s="23">
        <f t="shared" si="5"/>
        <v>51.818181818181813</v>
      </c>
      <c r="K93" s="23">
        <f t="shared" si="6"/>
        <v>21.585149813186433</v>
      </c>
      <c r="M93" s="27">
        <f>1-_xlfn.PERCENTRANK.EXC([1]Sheet1!$AQ$2:$AQ$860,K93,2)</f>
        <v>0.47</v>
      </c>
      <c r="O93" s="27">
        <f t="shared" si="7"/>
        <v>1.162836497185965</v>
      </c>
    </row>
    <row r="94" spans="2:15" x14ac:dyDescent="0.25">
      <c r="B94" s="5">
        <v>26087</v>
      </c>
      <c r="D94" s="4">
        <v>5</v>
      </c>
      <c r="E94" s="4">
        <v>2</v>
      </c>
      <c r="F94" s="23">
        <f t="shared" si="4"/>
        <v>1.5748</v>
      </c>
      <c r="H94" s="4">
        <v>129</v>
      </c>
      <c r="I94" s="23">
        <f t="shared" si="5"/>
        <v>58.636363636363633</v>
      </c>
      <c r="K94" s="23">
        <f t="shared" si="6"/>
        <v>23.643742302147359</v>
      </c>
      <c r="M94" s="27">
        <f>1-_xlfn.PERCENTRANK.EXC([1]Sheet1!$AQ$2:$AQ$860,K94,2)</f>
        <v>0.29000000000000004</v>
      </c>
      <c r="O94" s="27">
        <f t="shared" si="7"/>
        <v>1.0615916752620156</v>
      </c>
    </row>
    <row r="95" spans="2:15" x14ac:dyDescent="0.25">
      <c r="B95" s="5">
        <v>26089</v>
      </c>
      <c r="D95" s="4">
        <v>5</v>
      </c>
      <c r="E95" s="4">
        <v>0</v>
      </c>
      <c r="F95" s="23">
        <f t="shared" si="4"/>
        <v>1.524</v>
      </c>
      <c r="H95" s="4">
        <v>95</v>
      </c>
      <c r="I95" s="23">
        <f t="shared" si="5"/>
        <v>43.18181818181818</v>
      </c>
      <c r="K95" s="23">
        <f t="shared" si="6"/>
        <v>18.592208901589519</v>
      </c>
      <c r="M95" s="27">
        <f>1-_xlfn.PERCENTRANK.EXC([1]Sheet1!$AQ$2:$AQ$860,K95,2)</f>
        <v>0.82000000000000006</v>
      </c>
      <c r="O95" s="27">
        <f t="shared" si="7"/>
        <v>1.3500278602105265</v>
      </c>
    </row>
    <row r="96" spans="2:15" x14ac:dyDescent="0.25">
      <c r="B96" s="5">
        <v>26104</v>
      </c>
      <c r="D96" s="4">
        <v>5</v>
      </c>
      <c r="E96" s="4">
        <v>6</v>
      </c>
      <c r="F96" s="23">
        <f t="shared" si="4"/>
        <v>1.6764000000000001</v>
      </c>
      <c r="H96" s="4">
        <v>118</v>
      </c>
      <c r="I96" s="23">
        <f t="shared" si="5"/>
        <v>53.636363636363633</v>
      </c>
      <c r="K96" s="23">
        <f t="shared" si="6"/>
        <v>19.085521099500333</v>
      </c>
      <c r="M96" s="27">
        <f>1-_xlfn.PERCENTRANK.EXC([1]Sheet1!$AQ$2:$AQ$860,K96,2)</f>
        <v>0.78</v>
      </c>
      <c r="O96" s="27">
        <f t="shared" si="7"/>
        <v>1.3151330722983052</v>
      </c>
    </row>
    <row r="97" spans="2:15" x14ac:dyDescent="0.25">
      <c r="B97" s="5">
        <v>26113</v>
      </c>
      <c r="D97" s="4">
        <v>5</v>
      </c>
      <c r="E97" s="4">
        <v>5</v>
      </c>
      <c r="F97" s="23">
        <f t="shared" si="4"/>
        <v>1.651</v>
      </c>
      <c r="H97" s="4">
        <v>127</v>
      </c>
      <c r="I97" s="23">
        <f t="shared" si="5"/>
        <v>57.72727272727272</v>
      </c>
      <c r="K97" s="23">
        <f t="shared" si="6"/>
        <v>21.178095072704398</v>
      </c>
      <c r="M97" s="27">
        <f>1-_xlfn.PERCENTRANK.EXC([1]Sheet1!$AQ$2:$AQ$860,K97,2)</f>
        <v>0.52</v>
      </c>
      <c r="O97" s="27">
        <f t="shared" si="7"/>
        <v>1.1851868600000002</v>
      </c>
    </row>
    <row r="98" spans="2:15" x14ac:dyDescent="0.25">
      <c r="B98" s="5">
        <v>26146</v>
      </c>
      <c r="D98" s="4">
        <v>5</v>
      </c>
      <c r="E98" s="4">
        <v>4</v>
      </c>
      <c r="F98" s="23">
        <f t="shared" si="4"/>
        <v>1.6255999999999999</v>
      </c>
      <c r="H98" s="4">
        <v>106</v>
      </c>
      <c r="I98" s="23">
        <f t="shared" si="5"/>
        <v>48.18181818181818</v>
      </c>
      <c r="K98" s="23">
        <f t="shared" si="6"/>
        <v>18.23290223284992</v>
      </c>
      <c r="M98" s="27">
        <f>1-_xlfn.PERCENTRANK.EXC([1]Sheet1!$AQ$2:$AQ$860,K98,2)</f>
        <v>0.84</v>
      </c>
      <c r="O98" s="27">
        <f t="shared" si="7"/>
        <v>1.3766321828226415</v>
      </c>
    </row>
    <row r="99" spans="2:15" x14ac:dyDescent="0.25">
      <c r="B99" s="5">
        <v>26150</v>
      </c>
      <c r="D99" s="4">
        <v>4</v>
      </c>
      <c r="E99" s="4">
        <v>11</v>
      </c>
      <c r="F99" s="23">
        <f t="shared" si="4"/>
        <v>1.4986000000000002</v>
      </c>
      <c r="H99" s="4">
        <v>102</v>
      </c>
      <c r="I99" s="23">
        <f t="shared" si="5"/>
        <v>46.36363636363636</v>
      </c>
      <c r="K99" s="23">
        <f t="shared" si="6"/>
        <v>20.64457917012253</v>
      </c>
      <c r="M99" s="27">
        <f>1-_xlfn.PERCENTRANK.EXC([1]Sheet1!$AQ$2:$AQ$860,K99,2)</f>
        <v>0.57000000000000006</v>
      </c>
      <c r="O99" s="27">
        <f t="shared" si="7"/>
        <v>1.2158155316784318</v>
      </c>
    </row>
    <row r="100" spans="2:15" x14ac:dyDescent="0.25">
      <c r="B100" s="5">
        <v>26166</v>
      </c>
      <c r="D100" s="4">
        <v>5</v>
      </c>
      <c r="E100" s="4">
        <v>1</v>
      </c>
      <c r="F100" s="23">
        <f t="shared" si="4"/>
        <v>1.5494000000000001</v>
      </c>
      <c r="H100" s="4">
        <v>101</v>
      </c>
      <c r="I100" s="23">
        <f t="shared" si="5"/>
        <v>45.909090909090907</v>
      </c>
      <c r="K100" s="23">
        <f t="shared" si="6"/>
        <v>19.123685360805524</v>
      </c>
      <c r="M100" s="27">
        <f>1-_xlfn.PERCENTRANK.EXC([1]Sheet1!$AQ$2:$AQ$860,K100,2)</f>
        <v>0.77</v>
      </c>
      <c r="O100" s="27">
        <f t="shared" si="7"/>
        <v>1.3125085215762378</v>
      </c>
    </row>
    <row r="101" spans="2:15" x14ac:dyDescent="0.25">
      <c r="B101" s="5">
        <v>26169</v>
      </c>
      <c r="D101" s="4">
        <v>5</v>
      </c>
      <c r="E101" s="4">
        <v>7</v>
      </c>
      <c r="F101" s="23">
        <f t="shared" si="4"/>
        <v>1.7018</v>
      </c>
      <c r="H101" s="4">
        <v>106</v>
      </c>
      <c r="I101" s="23">
        <f t="shared" si="5"/>
        <v>48.18181818181818</v>
      </c>
      <c r="K101" s="23">
        <f t="shared" si="6"/>
        <v>16.636660179495049</v>
      </c>
      <c r="M101" s="27">
        <f>1-_xlfn.PERCENTRANK.EXC([1]Sheet1!$AQ$2:$AQ$860,K101,2)</f>
        <v>0.96</v>
      </c>
      <c r="O101" s="27">
        <f t="shared" si="7"/>
        <v>1.5087162765358491</v>
      </c>
    </row>
    <row r="102" spans="2:15" x14ac:dyDescent="0.25">
      <c r="B102" s="5">
        <v>26173</v>
      </c>
      <c r="D102" s="4">
        <v>5</v>
      </c>
      <c r="E102" s="4">
        <v>2.5</v>
      </c>
      <c r="F102" s="23">
        <f t="shared" si="4"/>
        <v>1.5874999999999999</v>
      </c>
      <c r="H102" s="4">
        <v>108</v>
      </c>
      <c r="I102" s="23">
        <f t="shared" si="5"/>
        <v>49.090909090909086</v>
      </c>
      <c r="K102" s="23">
        <f t="shared" si="6"/>
        <v>19.4793116858961</v>
      </c>
      <c r="M102" s="27">
        <f>1-_xlfn.PERCENTRANK.EXC([1]Sheet1!$AQ$2:$AQ$860,K102,2)</f>
        <v>0.73</v>
      </c>
      <c r="O102" s="27">
        <f t="shared" si="7"/>
        <v>1.288546556712963</v>
      </c>
    </row>
    <row r="103" spans="2:15" x14ac:dyDescent="0.25">
      <c r="B103" s="5">
        <v>26182</v>
      </c>
      <c r="D103" s="4">
        <v>5</v>
      </c>
      <c r="E103" s="4">
        <v>5</v>
      </c>
      <c r="F103" s="23">
        <f t="shared" si="4"/>
        <v>1.651</v>
      </c>
      <c r="H103" s="4">
        <v>114</v>
      </c>
      <c r="I103" s="23">
        <f t="shared" si="5"/>
        <v>51.818181818181813</v>
      </c>
      <c r="K103" s="23">
        <f t="shared" si="6"/>
        <v>19.010258569199223</v>
      </c>
      <c r="M103" s="27">
        <f>1-_xlfn.PERCENTRANK.EXC([1]Sheet1!$AQ$2:$AQ$860,K103,2)</f>
        <v>0.78</v>
      </c>
      <c r="O103" s="27">
        <f t="shared" si="7"/>
        <v>1.3203397475438599</v>
      </c>
    </row>
    <row r="104" spans="2:15" x14ac:dyDescent="0.25">
      <c r="B104" s="5">
        <v>26183</v>
      </c>
      <c r="D104" s="4">
        <v>5</v>
      </c>
      <c r="E104" s="4">
        <v>2</v>
      </c>
      <c r="F104" s="23">
        <f t="shared" si="4"/>
        <v>1.5748</v>
      </c>
      <c r="H104" s="4">
        <v>119</v>
      </c>
      <c r="I104" s="23">
        <f t="shared" si="5"/>
        <v>54.090909090909086</v>
      </c>
      <c r="K104" s="23">
        <f t="shared" si="6"/>
        <v>21.810894061670819</v>
      </c>
      <c r="M104" s="27">
        <f>1-_xlfn.PERCENTRANK.EXC([1]Sheet1!$AQ$2:$AQ$860,K104,2)</f>
        <v>0.44999999999999996</v>
      </c>
      <c r="O104" s="27">
        <f t="shared" si="7"/>
        <v>1.1508010597378153</v>
      </c>
    </row>
    <row r="105" spans="2:15" x14ac:dyDescent="0.25">
      <c r="B105" s="5">
        <v>26185</v>
      </c>
      <c r="D105" s="4">
        <v>5</v>
      </c>
      <c r="E105" s="4">
        <v>2.5</v>
      </c>
      <c r="F105" s="23">
        <f t="shared" si="4"/>
        <v>1.5874999999999999</v>
      </c>
      <c r="H105" s="4">
        <v>130</v>
      </c>
      <c r="I105" s="23">
        <f t="shared" si="5"/>
        <v>59.090909090909086</v>
      </c>
      <c r="K105" s="23">
        <f t="shared" si="6"/>
        <v>23.447319621911969</v>
      </c>
      <c r="M105" s="27">
        <f>1-_xlfn.PERCENTRANK.EXC([1]Sheet1!$AQ$2:$AQ$860,K105,2)</f>
        <v>0.30000000000000004</v>
      </c>
      <c r="O105" s="27">
        <f t="shared" si="7"/>
        <v>1.0704848317307694</v>
      </c>
    </row>
    <row r="106" spans="2:15" x14ac:dyDescent="0.25">
      <c r="B106" s="5">
        <v>26191</v>
      </c>
      <c r="D106" s="4">
        <v>5</v>
      </c>
      <c r="E106" s="4">
        <v>4</v>
      </c>
      <c r="F106" s="23">
        <f t="shared" si="4"/>
        <v>1.6255999999999999</v>
      </c>
      <c r="H106" s="4">
        <v>91</v>
      </c>
      <c r="I106" s="23">
        <f t="shared" si="5"/>
        <v>41.36363636363636</v>
      </c>
      <c r="K106" s="23">
        <f t="shared" si="6"/>
        <v>15.652774558390025</v>
      </c>
      <c r="M106" s="27">
        <f>1-_xlfn.PERCENTRANK.EXC([1]Sheet1!$AQ$2:$AQ$860,K106,2)</f>
        <v>1</v>
      </c>
      <c r="O106" s="27">
        <f t="shared" si="7"/>
        <v>1.6035495755956046</v>
      </c>
    </row>
    <row r="107" spans="2:15" x14ac:dyDescent="0.25">
      <c r="B107" s="5">
        <v>26220</v>
      </c>
      <c r="D107" s="4">
        <v>5</v>
      </c>
      <c r="E107" s="4">
        <v>3</v>
      </c>
      <c r="F107" s="23">
        <f t="shared" si="4"/>
        <v>1.6002000000000001</v>
      </c>
      <c r="H107" s="4">
        <v>167</v>
      </c>
      <c r="I107" s="23">
        <f t="shared" si="5"/>
        <v>75.909090909090907</v>
      </c>
      <c r="K107" s="23">
        <f t="shared" si="6"/>
        <v>29.644577028909893</v>
      </c>
      <c r="M107" s="27">
        <f>1-_xlfn.PERCENTRANK.EXC([1]Sheet1!$AQ$2:$AQ$860,K107,2)</f>
        <v>6.9999999999999951E-2</v>
      </c>
      <c r="O107" s="27">
        <f t="shared" si="7"/>
        <v>0.8466978623281437</v>
      </c>
    </row>
    <row r="108" spans="2:15" x14ac:dyDescent="0.25">
      <c r="B108" s="5">
        <v>26223</v>
      </c>
      <c r="D108" s="4">
        <v>5</v>
      </c>
      <c r="E108" s="4">
        <v>6.5</v>
      </c>
      <c r="F108" s="23">
        <f t="shared" si="4"/>
        <v>1.6891</v>
      </c>
      <c r="H108" s="4">
        <v>135</v>
      </c>
      <c r="I108" s="23">
        <f t="shared" si="5"/>
        <v>61.36363636363636</v>
      </c>
      <c r="K108" s="23">
        <f t="shared" si="6"/>
        <v>21.508016641141847</v>
      </c>
      <c r="M108" s="27">
        <f>1-_xlfn.PERCENTRANK.EXC([1]Sheet1!$AQ$2:$AQ$860,K108,2)</f>
        <v>0.47</v>
      </c>
      <c r="O108" s="27">
        <f t="shared" si="7"/>
        <v>1.167006722134815</v>
      </c>
    </row>
    <row r="109" spans="2:15" x14ac:dyDescent="0.25">
      <c r="B109" s="5">
        <v>26228</v>
      </c>
      <c r="D109" s="4">
        <v>5</v>
      </c>
      <c r="E109" s="4">
        <v>4</v>
      </c>
      <c r="F109" s="23">
        <f t="shared" si="4"/>
        <v>1.6255999999999999</v>
      </c>
      <c r="H109" s="4">
        <v>112</v>
      </c>
      <c r="I109" s="23">
        <f t="shared" si="5"/>
        <v>50.909090909090907</v>
      </c>
      <c r="K109" s="23">
        <f t="shared" si="6"/>
        <v>19.264953302633877</v>
      </c>
      <c r="M109" s="27">
        <f>1-_xlfn.PERCENTRANK.EXC([1]Sheet1!$AQ$2:$AQ$860,K109,2)</f>
        <v>0.76</v>
      </c>
      <c r="O109" s="27">
        <f t="shared" si="7"/>
        <v>1.3028840301714286</v>
      </c>
    </row>
    <row r="110" spans="2:15" x14ac:dyDescent="0.25">
      <c r="B110" s="5">
        <v>26231</v>
      </c>
      <c r="D110" s="4">
        <v>5</v>
      </c>
      <c r="E110" s="4">
        <v>0</v>
      </c>
      <c r="F110" s="23">
        <f t="shared" si="4"/>
        <v>1.524</v>
      </c>
      <c r="H110" s="4">
        <v>114</v>
      </c>
      <c r="I110" s="23">
        <f t="shared" si="5"/>
        <v>51.818181818181813</v>
      </c>
      <c r="K110" s="23">
        <f t="shared" si="6"/>
        <v>22.310650681907422</v>
      </c>
      <c r="M110" s="27">
        <f>1-_xlfn.PERCENTRANK.EXC([1]Sheet1!$AQ$2:$AQ$860,K110,2)</f>
        <v>0.41000000000000003</v>
      </c>
      <c r="O110" s="27">
        <f t="shared" si="7"/>
        <v>1.1250232168421055</v>
      </c>
    </row>
    <row r="111" spans="2:15" x14ac:dyDescent="0.25">
      <c r="B111" s="5">
        <v>26282</v>
      </c>
      <c r="D111" s="4">
        <v>5</v>
      </c>
      <c r="E111" s="4">
        <v>3</v>
      </c>
      <c r="F111" s="23">
        <f t="shared" si="4"/>
        <v>1.6002000000000001</v>
      </c>
      <c r="H111" s="4">
        <v>161</v>
      </c>
      <c r="I111" s="23">
        <f t="shared" si="5"/>
        <v>73.181818181818173</v>
      </c>
      <c r="K111" s="23">
        <f t="shared" si="6"/>
        <v>28.57950240511672</v>
      </c>
      <c r="M111" s="27">
        <f>1-_xlfn.PERCENTRANK.EXC([1]Sheet1!$AQ$2:$AQ$860,K111,2)</f>
        <v>8.9999999999999969E-2</v>
      </c>
      <c r="O111" s="27">
        <f t="shared" si="7"/>
        <v>0.87825181993043488</v>
      </c>
    </row>
    <row r="112" spans="2:15" x14ac:dyDescent="0.25">
      <c r="B112" s="5">
        <v>26288</v>
      </c>
      <c r="D112" s="4">
        <v>5</v>
      </c>
      <c r="E112" s="4">
        <v>1</v>
      </c>
      <c r="F112" s="23">
        <f t="shared" si="4"/>
        <v>1.5494000000000001</v>
      </c>
      <c r="H112" s="4">
        <v>93</v>
      </c>
      <c r="I112" s="23">
        <f t="shared" si="5"/>
        <v>42.272727272727266</v>
      </c>
      <c r="K112" s="23">
        <f t="shared" si="6"/>
        <v>17.608938005494196</v>
      </c>
      <c r="M112" s="27">
        <f>1-_xlfn.PERCENTRANK.EXC([1]Sheet1!$AQ$2:$AQ$860,K112,2)</f>
        <v>0.9</v>
      </c>
      <c r="O112" s="27">
        <f t="shared" si="7"/>
        <v>1.4254124804215056</v>
      </c>
    </row>
    <row r="113" spans="2:15" x14ac:dyDescent="0.25">
      <c r="B113" s="5">
        <v>26300</v>
      </c>
      <c r="D113" s="4">
        <v>5</v>
      </c>
      <c r="E113" s="4">
        <v>6</v>
      </c>
      <c r="F113" s="23">
        <f t="shared" si="4"/>
        <v>1.6764000000000001</v>
      </c>
      <c r="H113" s="4">
        <v>116</v>
      </c>
      <c r="I113" s="23">
        <f t="shared" si="5"/>
        <v>52.72727272727272</v>
      </c>
      <c r="K113" s="23">
        <f t="shared" si="6"/>
        <v>18.762037691034223</v>
      </c>
      <c r="M113" s="27">
        <f>1-_xlfn.PERCENTRANK.EXC([1]Sheet1!$AQ$2:$AQ$860,K113,2)</f>
        <v>0.81</v>
      </c>
      <c r="O113" s="27">
        <f t="shared" si="7"/>
        <v>1.3378077804413797</v>
      </c>
    </row>
    <row r="114" spans="2:15" x14ac:dyDescent="0.25">
      <c r="B114" s="5">
        <v>26304</v>
      </c>
      <c r="D114" s="4">
        <v>5</v>
      </c>
      <c r="E114" s="4">
        <v>8</v>
      </c>
      <c r="F114" s="23">
        <f t="shared" si="4"/>
        <v>1.7272000000000001</v>
      </c>
      <c r="H114" s="4">
        <v>112</v>
      </c>
      <c r="I114" s="23">
        <f t="shared" si="5"/>
        <v>50.909090909090907</v>
      </c>
      <c r="K114" s="23">
        <f t="shared" si="6"/>
        <v>17.065148946277759</v>
      </c>
      <c r="M114" s="27">
        <f>1-_xlfn.PERCENTRANK.EXC([1]Sheet1!$AQ$2:$AQ$860,K114,2)</f>
        <v>0.94</v>
      </c>
      <c r="O114" s="27">
        <f t="shared" si="7"/>
        <v>1.4708339246857145</v>
      </c>
    </row>
    <row r="115" spans="2:15" x14ac:dyDescent="0.25">
      <c r="B115" s="5">
        <v>26324</v>
      </c>
      <c r="D115" s="4">
        <v>5</v>
      </c>
      <c r="E115" s="4">
        <v>0</v>
      </c>
      <c r="F115" s="23">
        <f t="shared" si="4"/>
        <v>1.524</v>
      </c>
      <c r="H115" s="4">
        <v>133</v>
      </c>
      <c r="I115" s="23">
        <f t="shared" si="5"/>
        <v>60.454545454545446</v>
      </c>
      <c r="K115" s="23">
        <f t="shared" si="6"/>
        <v>26.029092462225321</v>
      </c>
      <c r="M115" s="27">
        <f>1-_xlfn.PERCENTRANK.EXC([1]Sheet1!$AQ$2:$AQ$860,K115,2)</f>
        <v>0.18000000000000005</v>
      </c>
      <c r="O115" s="27">
        <f t="shared" si="7"/>
        <v>0.96430561443609053</v>
      </c>
    </row>
    <row r="116" spans="2:15" x14ac:dyDescent="0.25">
      <c r="B116" s="5">
        <v>26332</v>
      </c>
      <c r="D116" s="4">
        <v>5</v>
      </c>
      <c r="E116" s="4">
        <v>2</v>
      </c>
      <c r="F116" s="23">
        <f t="shared" si="4"/>
        <v>1.5748</v>
      </c>
      <c r="H116" s="4">
        <v>160</v>
      </c>
      <c r="I116" s="23">
        <f t="shared" si="5"/>
        <v>72.72727272727272</v>
      </c>
      <c r="K116" s="23">
        <f t="shared" si="6"/>
        <v>29.32557184762463</v>
      </c>
      <c r="M116" s="27">
        <f>1-_xlfn.PERCENTRANK.EXC([1]Sheet1!$AQ$2:$AQ$860,K116,2)</f>
        <v>6.9999999999999951E-2</v>
      </c>
      <c r="O116" s="27">
        <f t="shared" si="7"/>
        <v>0.8559082881800002</v>
      </c>
    </row>
    <row r="117" spans="2:15" x14ac:dyDescent="0.25">
      <c r="B117" s="5">
        <v>26334</v>
      </c>
      <c r="D117" s="4">
        <v>5</v>
      </c>
      <c r="E117" s="4">
        <v>6</v>
      </c>
      <c r="F117" s="23">
        <f t="shared" si="4"/>
        <v>1.6764000000000001</v>
      </c>
      <c r="H117" s="4">
        <v>109</v>
      </c>
      <c r="I117" s="23">
        <f t="shared" si="5"/>
        <v>49.54545454545454</v>
      </c>
      <c r="K117" s="23">
        <f t="shared" si="6"/>
        <v>17.629845761402848</v>
      </c>
      <c r="M117" s="27">
        <f>1-_xlfn.PERCENTRANK.EXC([1]Sheet1!$AQ$2:$AQ$860,K117,2)</f>
        <v>0.9</v>
      </c>
      <c r="O117" s="27">
        <f t="shared" si="7"/>
        <v>1.4237220415706426</v>
      </c>
    </row>
    <row r="118" spans="2:15" x14ac:dyDescent="0.25">
      <c r="B118" s="5">
        <v>26340</v>
      </c>
      <c r="D118" s="4">
        <v>5</v>
      </c>
      <c r="E118" s="4">
        <v>0</v>
      </c>
      <c r="F118" s="23">
        <f t="shared" si="4"/>
        <v>1.524</v>
      </c>
      <c r="H118" s="4">
        <v>138</v>
      </c>
      <c r="I118" s="23">
        <f t="shared" si="5"/>
        <v>62.72727272727272</v>
      </c>
      <c r="K118" s="23">
        <f t="shared" si="6"/>
        <v>27.007629772835298</v>
      </c>
      <c r="M118" s="27">
        <f>1-_xlfn.PERCENTRANK.EXC([1]Sheet1!$AQ$2:$AQ$860,K118,2)</f>
        <v>0.14000000000000001</v>
      </c>
      <c r="O118" s="27">
        <f t="shared" si="7"/>
        <v>0.92936700521739157</v>
      </c>
    </row>
    <row r="119" spans="2:15" x14ac:dyDescent="0.25">
      <c r="B119" s="5">
        <v>26342</v>
      </c>
      <c r="D119" s="4">
        <v>5</v>
      </c>
      <c r="E119" s="4">
        <v>1.5</v>
      </c>
      <c r="F119" s="23">
        <f t="shared" si="4"/>
        <v>1.5621</v>
      </c>
      <c r="H119" s="4">
        <v>140</v>
      </c>
      <c r="I119" s="23">
        <f t="shared" si="5"/>
        <v>63.636363636363633</v>
      </c>
      <c r="K119" s="23">
        <f t="shared" si="6"/>
        <v>26.078805184608484</v>
      </c>
      <c r="M119" s="27">
        <f>1-_xlfn.PERCENTRANK.EXC([1]Sheet1!$AQ$2:$AQ$860,K119,2)</f>
        <v>0.18000000000000005</v>
      </c>
      <c r="O119" s="27">
        <f t="shared" si="7"/>
        <v>0.96246740685857168</v>
      </c>
    </row>
    <row r="120" spans="2:15" x14ac:dyDescent="0.25">
      <c r="B120" s="5">
        <v>26355</v>
      </c>
      <c r="D120" s="4">
        <v>5</v>
      </c>
      <c r="E120" s="4">
        <v>0</v>
      </c>
      <c r="F120" s="23">
        <f t="shared" si="4"/>
        <v>1.524</v>
      </c>
      <c r="H120" s="4">
        <v>130</v>
      </c>
      <c r="I120" s="23">
        <f t="shared" si="5"/>
        <v>59.090909090909086</v>
      </c>
      <c r="K120" s="23">
        <f t="shared" si="6"/>
        <v>25.441970075859338</v>
      </c>
      <c r="M120" s="27">
        <f>1-_xlfn.PERCENTRANK.EXC([1]Sheet1!$AQ$2:$AQ$860,K120,2)</f>
        <v>0.19999999999999996</v>
      </c>
      <c r="O120" s="27">
        <f t="shared" si="7"/>
        <v>0.98655882092307723</v>
      </c>
    </row>
    <row r="121" spans="2:15" x14ac:dyDescent="0.25">
      <c r="B121" s="5">
        <v>26373</v>
      </c>
      <c r="D121" s="4">
        <v>5</v>
      </c>
      <c r="E121" s="4">
        <v>5</v>
      </c>
      <c r="F121" s="23">
        <f t="shared" si="4"/>
        <v>1.651</v>
      </c>
      <c r="H121" s="4">
        <v>108</v>
      </c>
      <c r="I121" s="23">
        <f t="shared" si="5"/>
        <v>49.090909090909086</v>
      </c>
      <c r="K121" s="23">
        <f t="shared" si="6"/>
        <v>18.009718644504527</v>
      </c>
      <c r="M121" s="27">
        <f>1-_xlfn.PERCENTRANK.EXC([1]Sheet1!$AQ$2:$AQ$860,K121,2)</f>
        <v>0.87</v>
      </c>
      <c r="O121" s="27">
        <f t="shared" si="7"/>
        <v>1.393691955740741</v>
      </c>
    </row>
    <row r="122" spans="2:15" x14ac:dyDescent="0.25">
      <c r="B122" s="5">
        <v>26374</v>
      </c>
      <c r="D122" s="4">
        <v>5</v>
      </c>
      <c r="E122" s="4">
        <v>3</v>
      </c>
      <c r="F122" s="23">
        <f t="shared" si="4"/>
        <v>1.6002000000000001</v>
      </c>
      <c r="H122" s="4">
        <v>95</v>
      </c>
      <c r="I122" s="23">
        <f t="shared" si="5"/>
        <v>43.18181818181818</v>
      </c>
      <c r="K122" s="23">
        <f t="shared" si="6"/>
        <v>16.863681543391856</v>
      </c>
      <c r="M122" s="27">
        <f>1-_xlfn.PERCENTRANK.EXC([1]Sheet1!$AQ$2:$AQ$860,K122,2)</f>
        <v>0.95</v>
      </c>
      <c r="O122" s="27">
        <f t="shared" si="7"/>
        <v>1.4884057158821054</v>
      </c>
    </row>
    <row r="123" spans="2:15" x14ac:dyDescent="0.25">
      <c r="B123" s="5">
        <v>26382</v>
      </c>
      <c r="D123" s="4">
        <v>5</v>
      </c>
      <c r="E123" s="4">
        <v>4</v>
      </c>
      <c r="F123" s="23">
        <f t="shared" si="4"/>
        <v>1.6255999999999999</v>
      </c>
      <c r="H123" s="4">
        <v>113</v>
      </c>
      <c r="I123" s="23">
        <f t="shared" si="5"/>
        <v>51.36363636363636</v>
      </c>
      <c r="K123" s="23">
        <f t="shared" si="6"/>
        <v>19.436961814264535</v>
      </c>
      <c r="M123" s="27">
        <f>1-_xlfn.PERCENTRANK.EXC([1]Sheet1!$AQ$2:$AQ$860,K123,2)</f>
        <v>0.73</v>
      </c>
      <c r="O123" s="27">
        <f t="shared" si="7"/>
        <v>1.2913540830017702</v>
      </c>
    </row>
    <row r="124" spans="2:15" x14ac:dyDescent="0.25">
      <c r="B124" s="5">
        <v>26392</v>
      </c>
      <c r="D124" s="4">
        <v>5</v>
      </c>
      <c r="E124" s="4">
        <v>7</v>
      </c>
      <c r="F124" s="23">
        <f t="shared" si="4"/>
        <v>1.7018</v>
      </c>
      <c r="H124" s="4">
        <v>98</v>
      </c>
      <c r="I124" s="23">
        <f t="shared" si="5"/>
        <v>44.54545454545454</v>
      </c>
      <c r="K124" s="23">
        <f t="shared" si="6"/>
        <v>15.381063184816174</v>
      </c>
      <c r="M124" s="27">
        <f>1-_xlfn.PERCENTRANK.EXC([1]Sheet1!$AQ$2:$AQ$860,K124,2)</f>
        <v>1</v>
      </c>
      <c r="O124" s="27">
        <f t="shared" si="7"/>
        <v>1.6318767889061228</v>
      </c>
    </row>
    <row r="125" spans="2:15" x14ac:dyDescent="0.25">
      <c r="B125" s="5">
        <v>26414</v>
      </c>
      <c r="D125" s="4">
        <v>5</v>
      </c>
      <c r="E125" s="4">
        <v>4</v>
      </c>
      <c r="F125" s="23">
        <f t="shared" si="4"/>
        <v>1.6255999999999999</v>
      </c>
      <c r="H125" s="4">
        <v>101</v>
      </c>
      <c r="I125" s="23">
        <f t="shared" si="5"/>
        <v>45.909090909090907</v>
      </c>
      <c r="K125" s="23">
        <f t="shared" si="6"/>
        <v>17.37285967469662</v>
      </c>
      <c r="M125" s="27">
        <f>1-_xlfn.PERCENTRANK.EXC([1]Sheet1!$AQ$2:$AQ$860,K125,2)</f>
        <v>0.92999999999999994</v>
      </c>
      <c r="O125" s="27">
        <f t="shared" si="7"/>
        <v>1.4447822908831685</v>
      </c>
    </row>
    <row r="126" spans="2:15" x14ac:dyDescent="0.25">
      <c r="B126" s="5">
        <v>26420</v>
      </c>
      <c r="D126" s="4">
        <v>5</v>
      </c>
      <c r="E126" s="4">
        <v>4</v>
      </c>
      <c r="F126" s="23">
        <f t="shared" si="4"/>
        <v>1.6255999999999999</v>
      </c>
      <c r="H126" s="4">
        <v>116</v>
      </c>
      <c r="I126" s="23">
        <f t="shared" si="5"/>
        <v>52.72727272727272</v>
      </c>
      <c r="K126" s="23">
        <f t="shared" si="6"/>
        <v>19.952987349156516</v>
      </c>
      <c r="M126" s="27">
        <f>1-_xlfn.PERCENTRANK.EXC([1]Sheet1!$AQ$2:$AQ$860,K126,2)</f>
        <v>0.65</v>
      </c>
      <c r="O126" s="27">
        <f t="shared" si="7"/>
        <v>1.257956994648276</v>
      </c>
    </row>
    <row r="127" spans="2:15" x14ac:dyDescent="0.25">
      <c r="B127" s="5">
        <v>26423</v>
      </c>
      <c r="D127" s="4">
        <v>5</v>
      </c>
      <c r="E127" s="4">
        <v>4</v>
      </c>
      <c r="F127" s="23">
        <f t="shared" si="4"/>
        <v>1.6255999999999999</v>
      </c>
      <c r="H127" s="4">
        <v>183</v>
      </c>
      <c r="I127" s="23">
        <f t="shared" si="5"/>
        <v>83.181818181818173</v>
      </c>
      <c r="K127" s="23">
        <f t="shared" si="6"/>
        <v>31.477557628410707</v>
      </c>
      <c r="M127" s="27">
        <f>1-_xlfn.PERCENTRANK.EXC([1]Sheet1!$AQ$2:$AQ$860,K127,2)</f>
        <v>5.0000000000000044E-2</v>
      </c>
      <c r="O127" s="27">
        <f t="shared" si="7"/>
        <v>0.79739350480437177</v>
      </c>
    </row>
    <row r="128" spans="2:15" x14ac:dyDescent="0.25">
      <c r="B128" s="5">
        <v>26437</v>
      </c>
      <c r="D128" s="4">
        <v>4</v>
      </c>
      <c r="E128" s="4">
        <v>11</v>
      </c>
      <c r="F128" s="23">
        <f t="shared" si="4"/>
        <v>1.4986000000000002</v>
      </c>
      <c r="H128" s="4">
        <v>130</v>
      </c>
      <c r="I128" s="23">
        <f t="shared" si="5"/>
        <v>59.090909090909086</v>
      </c>
      <c r="K128" s="23">
        <f t="shared" si="6"/>
        <v>26.311718550156165</v>
      </c>
      <c r="M128" s="27">
        <f>1-_xlfn.PERCENTRANK.EXC([1]Sheet1!$AQ$2:$AQ$860,K128,2)</f>
        <v>0.17000000000000004</v>
      </c>
      <c r="O128" s="27">
        <f t="shared" si="7"/>
        <v>0.95394757100923111</v>
      </c>
    </row>
    <row r="129" spans="2:15" x14ac:dyDescent="0.25">
      <c r="B129" s="5">
        <v>26450</v>
      </c>
      <c r="D129" s="4">
        <v>5</v>
      </c>
      <c r="E129" s="4">
        <v>9</v>
      </c>
      <c r="F129" s="23">
        <f t="shared" si="4"/>
        <v>1.7525999999999999</v>
      </c>
      <c r="H129" s="4">
        <v>141</v>
      </c>
      <c r="I129" s="23">
        <f t="shared" si="5"/>
        <v>64.090909090909079</v>
      </c>
      <c r="K129" s="23">
        <f t="shared" si="6"/>
        <v>20.865597095804375</v>
      </c>
      <c r="M129" s="27">
        <f>1-_xlfn.PERCENTRANK.EXC([1]Sheet1!$AQ$2:$AQ$860,K129,2)</f>
        <v>0.55000000000000004</v>
      </c>
      <c r="O129" s="27">
        <f t="shared" si="7"/>
        <v>1.2029370587744683</v>
      </c>
    </row>
    <row r="130" spans="2:15" x14ac:dyDescent="0.25">
      <c r="B130" s="5">
        <v>26451</v>
      </c>
      <c r="D130" s="4">
        <v>5</v>
      </c>
      <c r="E130" s="4">
        <v>5</v>
      </c>
      <c r="F130" s="23">
        <f t="shared" si="4"/>
        <v>1.651</v>
      </c>
      <c r="H130" s="4">
        <v>108</v>
      </c>
      <c r="I130" s="23">
        <f t="shared" si="5"/>
        <v>49.090909090909086</v>
      </c>
      <c r="K130" s="23">
        <f t="shared" si="6"/>
        <v>18.009718644504527</v>
      </c>
      <c r="M130" s="27">
        <f>1-_xlfn.PERCENTRANK.EXC([1]Sheet1!$AQ$2:$AQ$860,K130,2)</f>
        <v>0.87</v>
      </c>
      <c r="O130" s="27">
        <f t="shared" si="7"/>
        <v>1.393691955740741</v>
      </c>
    </row>
    <row r="131" spans="2:15" x14ac:dyDescent="0.25">
      <c r="B131" s="5">
        <v>26456</v>
      </c>
      <c r="D131" s="4">
        <v>5</v>
      </c>
      <c r="E131" s="4">
        <v>2.5</v>
      </c>
      <c r="F131" s="23">
        <f t="shared" si="4"/>
        <v>1.5874999999999999</v>
      </c>
      <c r="H131" s="4">
        <v>203</v>
      </c>
      <c r="I131" s="23">
        <f t="shared" si="5"/>
        <v>92.272727272727266</v>
      </c>
      <c r="K131" s="23">
        <f t="shared" si="6"/>
        <v>36.613891409601003</v>
      </c>
      <c r="M131" s="27">
        <f>1-_xlfn.PERCENTRANK.EXC([1]Sheet1!$AQ$2:$AQ$860,K131,2)</f>
        <v>2.0000000000000018E-2</v>
      </c>
      <c r="O131" s="27">
        <f t="shared" si="7"/>
        <v>0.68553215825123148</v>
      </c>
    </row>
    <row r="132" spans="2:15" x14ac:dyDescent="0.25">
      <c r="B132" s="5">
        <v>26461</v>
      </c>
      <c r="D132" s="4">
        <v>5</v>
      </c>
      <c r="E132" s="4">
        <v>5</v>
      </c>
      <c r="F132" s="23">
        <f t="shared" si="4"/>
        <v>1.651</v>
      </c>
      <c r="H132" s="4">
        <v>164</v>
      </c>
      <c r="I132" s="23">
        <f t="shared" si="5"/>
        <v>74.545454545454533</v>
      </c>
      <c r="K132" s="23">
        <f t="shared" si="6"/>
        <v>27.348091274988352</v>
      </c>
      <c r="M132" s="27">
        <f>1-_xlfn.PERCENTRANK.EXC([1]Sheet1!$AQ$2:$AQ$860,K132,2)</f>
        <v>0.13</v>
      </c>
      <c r="O132" s="27">
        <f t="shared" si="7"/>
        <v>0.91779714158536618</v>
      </c>
    </row>
    <row r="133" spans="2:15" x14ac:dyDescent="0.25">
      <c r="B133" s="5">
        <v>26465</v>
      </c>
      <c r="D133" s="4">
        <v>5</v>
      </c>
      <c r="E133" s="4">
        <v>1</v>
      </c>
      <c r="F133" s="23">
        <f t="shared" ref="F133:F159" si="8">(D133*0.3048)+(E133*0.0254)</f>
        <v>1.5494000000000001</v>
      </c>
      <c r="H133" s="4">
        <v>121</v>
      </c>
      <c r="I133" s="23">
        <f t="shared" ref="I133:I159" si="9">H133/2.2</f>
        <v>54.999999999999993</v>
      </c>
      <c r="K133" s="23">
        <f t="shared" ref="K133:K159" si="10">I133/(F133^2)</f>
        <v>22.910553749083846</v>
      </c>
      <c r="M133" s="27">
        <f>1-_xlfn.PERCENTRANK.EXC([1]Sheet1!$AQ$2:$AQ$860,K133,2)</f>
        <v>0.35</v>
      </c>
      <c r="O133" s="27">
        <f t="shared" ref="O133:O159" si="11">25.1/K133</f>
        <v>1.0955649642909093</v>
      </c>
    </row>
    <row r="134" spans="2:15" x14ac:dyDescent="0.25">
      <c r="B134" s="5">
        <v>26469</v>
      </c>
      <c r="D134" s="4">
        <v>5</v>
      </c>
      <c r="E134" s="4">
        <v>2</v>
      </c>
      <c r="F134" s="23">
        <f t="shared" si="8"/>
        <v>1.5748</v>
      </c>
      <c r="H134" s="4">
        <v>99</v>
      </c>
      <c r="I134" s="23">
        <f t="shared" si="9"/>
        <v>44.999999999999993</v>
      </c>
      <c r="K134" s="23">
        <f t="shared" si="10"/>
        <v>18.145197580717738</v>
      </c>
      <c r="M134" s="27">
        <f>1-_xlfn.PERCENTRANK.EXC([1]Sheet1!$AQ$2:$AQ$860,K134,2)</f>
        <v>0.86</v>
      </c>
      <c r="O134" s="27">
        <f t="shared" si="11"/>
        <v>1.3832861223111115</v>
      </c>
    </row>
    <row r="135" spans="2:15" x14ac:dyDescent="0.25">
      <c r="B135" s="5">
        <v>26475</v>
      </c>
      <c r="D135" s="4">
        <v>5</v>
      </c>
      <c r="E135" s="4">
        <v>1</v>
      </c>
      <c r="F135" s="23">
        <f t="shared" si="8"/>
        <v>1.5494000000000001</v>
      </c>
      <c r="H135" s="4">
        <v>108</v>
      </c>
      <c r="I135" s="23">
        <f t="shared" si="9"/>
        <v>49.090909090909086</v>
      </c>
      <c r="K135" s="23">
        <f t="shared" si="10"/>
        <v>20.449089296702937</v>
      </c>
      <c r="M135" s="27">
        <f>1-_xlfn.PERCENTRANK.EXC([1]Sheet1!$AQ$2:$AQ$860,K135,2)</f>
        <v>0.59000000000000008</v>
      </c>
      <c r="O135" s="27">
        <f t="shared" si="11"/>
        <v>1.2274385248074076</v>
      </c>
    </row>
    <row r="136" spans="2:15" x14ac:dyDescent="0.25">
      <c r="B136" s="5">
        <v>26476</v>
      </c>
      <c r="D136" s="4">
        <v>5</v>
      </c>
      <c r="E136" s="4">
        <v>1</v>
      </c>
      <c r="F136" s="23">
        <f t="shared" si="8"/>
        <v>1.5494000000000001</v>
      </c>
      <c r="H136" s="4">
        <v>122</v>
      </c>
      <c r="I136" s="23">
        <f t="shared" si="9"/>
        <v>55.454545454545453</v>
      </c>
      <c r="K136" s="23">
        <f t="shared" si="10"/>
        <v>23.099897168497762</v>
      </c>
      <c r="M136" s="27">
        <f>1-_xlfn.PERCENTRANK.EXC([1]Sheet1!$AQ$2:$AQ$860,K136,2)</f>
        <v>0.32999999999999996</v>
      </c>
      <c r="O136" s="27">
        <f t="shared" si="11"/>
        <v>1.0865849236000003</v>
      </c>
    </row>
    <row r="137" spans="2:15" x14ac:dyDescent="0.25">
      <c r="B137" s="5">
        <v>26478</v>
      </c>
      <c r="D137" s="4">
        <v>5</v>
      </c>
      <c r="E137" s="4">
        <v>1</v>
      </c>
      <c r="F137" s="23">
        <f t="shared" si="8"/>
        <v>1.5494000000000001</v>
      </c>
      <c r="H137" s="4">
        <v>99</v>
      </c>
      <c r="I137" s="23">
        <f t="shared" si="9"/>
        <v>44.999999999999993</v>
      </c>
      <c r="K137" s="23">
        <f t="shared" si="10"/>
        <v>18.744998521977692</v>
      </c>
      <c r="M137" s="27">
        <f>1-_xlfn.PERCENTRANK.EXC([1]Sheet1!$AQ$2:$AQ$860,K137,2)</f>
        <v>0.81</v>
      </c>
      <c r="O137" s="27">
        <f t="shared" si="11"/>
        <v>1.3390238452444447</v>
      </c>
    </row>
    <row r="138" spans="2:15" x14ac:dyDescent="0.25">
      <c r="B138" s="5">
        <v>26493</v>
      </c>
      <c r="D138" s="4">
        <v>5</v>
      </c>
      <c r="E138" s="4">
        <v>1</v>
      </c>
      <c r="F138" s="23">
        <f t="shared" si="8"/>
        <v>1.5494000000000001</v>
      </c>
      <c r="H138" s="4">
        <v>104</v>
      </c>
      <c r="I138" s="23">
        <f t="shared" si="9"/>
        <v>47.272727272727266</v>
      </c>
      <c r="K138" s="23">
        <f t="shared" si="10"/>
        <v>19.691715619047272</v>
      </c>
      <c r="M138" s="27">
        <f>1-_xlfn.PERCENTRANK.EXC([1]Sheet1!$AQ$2:$AQ$860,K138,2)</f>
        <v>0.7</v>
      </c>
      <c r="O138" s="27">
        <f t="shared" si="11"/>
        <v>1.2746476988384619</v>
      </c>
    </row>
    <row r="139" spans="2:15" x14ac:dyDescent="0.25">
      <c r="B139" s="5">
        <v>26510</v>
      </c>
      <c r="D139" s="4">
        <v>5</v>
      </c>
      <c r="E139" s="4">
        <v>0.5</v>
      </c>
      <c r="F139" s="23">
        <f t="shared" si="8"/>
        <v>1.5367</v>
      </c>
      <c r="H139" s="4">
        <v>117</v>
      </c>
      <c r="I139" s="23">
        <f t="shared" si="9"/>
        <v>53.18181818181818</v>
      </c>
      <c r="K139" s="23">
        <f t="shared" si="10"/>
        <v>22.520861429078415</v>
      </c>
      <c r="M139" s="27">
        <f>1-_xlfn.PERCENTRANK.EXC([1]Sheet1!$AQ$2:$AQ$860,K139,2)</f>
        <v>0.38</v>
      </c>
      <c r="O139" s="27">
        <f t="shared" si="11"/>
        <v>1.1145221988529916</v>
      </c>
    </row>
    <row r="140" spans="2:15" x14ac:dyDescent="0.25">
      <c r="B140" s="5">
        <v>26519</v>
      </c>
      <c r="D140" s="4">
        <v>5</v>
      </c>
      <c r="E140" s="4">
        <v>7</v>
      </c>
      <c r="F140" s="23">
        <f t="shared" si="8"/>
        <v>1.7018</v>
      </c>
      <c r="H140" s="4">
        <v>158</v>
      </c>
      <c r="I140" s="23">
        <f t="shared" si="9"/>
        <v>71.818181818181813</v>
      </c>
      <c r="K140" s="23">
        <f t="shared" si="10"/>
        <v>24.798040644907712</v>
      </c>
      <c r="M140" s="27">
        <f>1-_xlfn.PERCENTRANK.EXC([1]Sheet1!$AQ$2:$AQ$860,K140,2)</f>
        <v>0.21999999999999997</v>
      </c>
      <c r="O140" s="27">
        <f t="shared" si="11"/>
        <v>1.0121767424860761</v>
      </c>
    </row>
    <row r="141" spans="2:15" x14ac:dyDescent="0.25">
      <c r="B141" s="5">
        <v>26532</v>
      </c>
      <c r="D141" s="4">
        <v>5</v>
      </c>
      <c r="E141" s="4">
        <v>3</v>
      </c>
      <c r="F141" s="23">
        <f t="shared" si="8"/>
        <v>1.6002000000000001</v>
      </c>
      <c r="H141" s="4">
        <v>143</v>
      </c>
      <c r="I141" s="23">
        <f t="shared" si="9"/>
        <v>65</v>
      </c>
      <c r="K141" s="23">
        <f t="shared" si="10"/>
        <v>25.384278533737213</v>
      </c>
      <c r="M141" s="27">
        <f>1-_xlfn.PERCENTRANK.EXC([1]Sheet1!$AQ$2:$AQ$860,K141,2)</f>
        <v>0.19999999999999996</v>
      </c>
      <c r="O141" s="27">
        <f t="shared" si="11"/>
        <v>0.98880100006153859</v>
      </c>
    </row>
    <row r="142" spans="2:15" x14ac:dyDescent="0.25">
      <c r="B142" s="5">
        <v>26563</v>
      </c>
      <c r="D142" s="4">
        <v>5</v>
      </c>
      <c r="E142" s="4">
        <v>0</v>
      </c>
      <c r="F142" s="23">
        <f t="shared" si="8"/>
        <v>1.524</v>
      </c>
      <c r="H142" s="4">
        <v>103</v>
      </c>
      <c r="I142" s="23">
        <f t="shared" si="9"/>
        <v>46.818181818181813</v>
      </c>
      <c r="K142" s="23">
        <f t="shared" si="10"/>
        <v>20.157868598565475</v>
      </c>
      <c r="M142" s="27">
        <f>1-_xlfn.PERCENTRANK.EXC([1]Sheet1!$AQ$2:$AQ$860,K142,2)</f>
        <v>0.62</v>
      </c>
      <c r="O142" s="27">
        <f t="shared" si="11"/>
        <v>1.2451713273786411</v>
      </c>
    </row>
    <row r="143" spans="2:15" x14ac:dyDescent="0.25">
      <c r="B143" s="5">
        <v>26565</v>
      </c>
      <c r="D143" s="4">
        <v>5</v>
      </c>
      <c r="E143" s="4">
        <v>6</v>
      </c>
      <c r="F143" s="23">
        <f t="shared" si="8"/>
        <v>1.6764000000000001</v>
      </c>
      <c r="H143" s="4">
        <v>126</v>
      </c>
      <c r="I143" s="23">
        <f t="shared" si="9"/>
        <v>57.272727272727266</v>
      </c>
      <c r="K143" s="23">
        <f t="shared" si="10"/>
        <v>20.37945473336476</v>
      </c>
      <c r="M143" s="27">
        <f>1-_xlfn.PERCENTRANK.EXC([1]Sheet1!$AQ$2:$AQ$860,K143,2)</f>
        <v>0.6</v>
      </c>
      <c r="O143" s="27">
        <f t="shared" si="11"/>
        <v>1.2316325597714288</v>
      </c>
    </row>
    <row r="144" spans="2:15" x14ac:dyDescent="0.25">
      <c r="B144" s="5">
        <v>26575</v>
      </c>
      <c r="D144" s="4">
        <v>5</v>
      </c>
      <c r="E144" s="4">
        <v>6</v>
      </c>
      <c r="F144" s="23">
        <f t="shared" si="8"/>
        <v>1.6764000000000001</v>
      </c>
      <c r="H144" s="4">
        <v>126</v>
      </c>
      <c r="I144" s="23">
        <f t="shared" si="9"/>
        <v>57.272727272727266</v>
      </c>
      <c r="K144" s="23">
        <f t="shared" si="10"/>
        <v>20.37945473336476</v>
      </c>
      <c r="M144" s="27">
        <f>1-_xlfn.PERCENTRANK.EXC([1]Sheet1!$AQ$2:$AQ$860,K144,2)</f>
        <v>0.6</v>
      </c>
      <c r="O144" s="27">
        <f t="shared" si="11"/>
        <v>1.2316325597714288</v>
      </c>
    </row>
    <row r="145" spans="2:15" x14ac:dyDescent="0.25">
      <c r="B145" s="5">
        <v>26580</v>
      </c>
      <c r="D145" s="4">
        <v>5</v>
      </c>
      <c r="E145" s="4">
        <v>2</v>
      </c>
      <c r="F145" s="23">
        <f t="shared" si="8"/>
        <v>1.5748</v>
      </c>
      <c r="H145" s="4">
        <v>112</v>
      </c>
      <c r="I145" s="23">
        <f t="shared" si="9"/>
        <v>50.909090909090907</v>
      </c>
      <c r="K145" s="23">
        <f t="shared" si="10"/>
        <v>20.527900293337243</v>
      </c>
      <c r="M145" s="27">
        <f>1-_xlfn.PERCENTRANK.EXC([1]Sheet1!$AQ$2:$AQ$860,K145,2)</f>
        <v>0.58000000000000007</v>
      </c>
      <c r="O145" s="27">
        <f t="shared" si="11"/>
        <v>1.2227261259714286</v>
      </c>
    </row>
    <row r="146" spans="2:15" x14ac:dyDescent="0.25">
      <c r="B146" s="5">
        <v>26597</v>
      </c>
      <c r="D146" s="4">
        <v>5</v>
      </c>
      <c r="E146" s="4">
        <v>1</v>
      </c>
      <c r="F146" s="23">
        <f t="shared" si="8"/>
        <v>1.5494000000000001</v>
      </c>
      <c r="H146" s="4">
        <v>185</v>
      </c>
      <c r="I146" s="23">
        <f t="shared" si="9"/>
        <v>84.090909090909079</v>
      </c>
      <c r="K146" s="23">
        <f t="shared" si="10"/>
        <v>35.028532591574475</v>
      </c>
      <c r="M146" s="27">
        <f>1-_xlfn.PERCENTRANK.EXC([1]Sheet1!$AQ$2:$AQ$860,K146,2)</f>
        <v>2.0000000000000018E-2</v>
      </c>
      <c r="O146" s="27">
        <f t="shared" si="11"/>
        <v>0.71655870637405417</v>
      </c>
    </row>
    <row r="147" spans="2:15" x14ac:dyDescent="0.25">
      <c r="B147" s="5">
        <v>26617</v>
      </c>
      <c r="D147" s="4">
        <v>5</v>
      </c>
      <c r="E147" s="4">
        <v>4</v>
      </c>
      <c r="F147" s="23">
        <f t="shared" si="8"/>
        <v>1.6255999999999999</v>
      </c>
      <c r="H147" s="4">
        <v>158</v>
      </c>
      <c r="I147" s="23">
        <f t="shared" si="9"/>
        <v>71.818181818181813</v>
      </c>
      <c r="K147" s="23">
        <f t="shared" si="10"/>
        <v>27.17734483764422</v>
      </c>
      <c r="M147" s="27">
        <f>1-_xlfn.PERCENTRANK.EXC([1]Sheet1!$AQ$2:$AQ$860,K147,2)</f>
        <v>0.14000000000000001</v>
      </c>
      <c r="O147" s="27">
        <f t="shared" si="11"/>
        <v>0.92356336315949372</v>
      </c>
    </row>
    <row r="148" spans="2:15" x14ac:dyDescent="0.25">
      <c r="B148" s="5">
        <v>26618</v>
      </c>
      <c r="D148" s="4">
        <v>5</v>
      </c>
      <c r="E148" s="4">
        <v>6</v>
      </c>
      <c r="F148" s="23">
        <f t="shared" si="8"/>
        <v>1.6764000000000001</v>
      </c>
      <c r="H148" s="4">
        <v>130</v>
      </c>
      <c r="I148" s="23">
        <f t="shared" si="9"/>
        <v>59.090909090909086</v>
      </c>
      <c r="K148" s="23">
        <f t="shared" si="10"/>
        <v>21.026421550296977</v>
      </c>
      <c r="M148" s="27">
        <f>1-_xlfn.PERCENTRANK.EXC([1]Sheet1!$AQ$2:$AQ$860,K148,2)</f>
        <v>0.53</v>
      </c>
      <c r="O148" s="27">
        <f t="shared" si="11"/>
        <v>1.1937361733169232</v>
      </c>
    </row>
    <row r="149" spans="2:15" x14ac:dyDescent="0.25">
      <c r="B149" s="5">
        <v>26657</v>
      </c>
      <c r="D149" s="4">
        <v>5</v>
      </c>
      <c r="E149" s="4">
        <v>0</v>
      </c>
      <c r="F149" s="23">
        <f t="shared" si="8"/>
        <v>1.524</v>
      </c>
      <c r="H149" s="4">
        <v>86</v>
      </c>
      <c r="I149" s="23">
        <f t="shared" si="9"/>
        <v>39.090909090909086</v>
      </c>
      <c r="K149" s="23">
        <f t="shared" si="10"/>
        <v>16.830841742491561</v>
      </c>
      <c r="M149" s="27">
        <f>1-_xlfn.PERCENTRANK.EXC([1]Sheet1!$AQ$2:$AQ$860,K149,2)</f>
        <v>0.95</v>
      </c>
      <c r="O149" s="27">
        <f t="shared" si="11"/>
        <v>1.4913098455813958</v>
      </c>
    </row>
    <row r="150" spans="2:15" x14ac:dyDescent="0.25">
      <c r="B150" s="5">
        <v>26659</v>
      </c>
      <c r="D150" s="4">
        <v>5</v>
      </c>
      <c r="E150" s="4">
        <v>4</v>
      </c>
      <c r="F150" s="23">
        <f t="shared" si="8"/>
        <v>1.6255999999999999</v>
      </c>
      <c r="H150" s="4">
        <v>179</v>
      </c>
      <c r="I150" s="23">
        <f t="shared" si="9"/>
        <v>81.36363636363636</v>
      </c>
      <c r="K150" s="23">
        <f t="shared" si="10"/>
        <v>30.789523581888073</v>
      </c>
      <c r="M150" s="27">
        <f>1-_xlfn.PERCENTRANK.EXC([1]Sheet1!$AQ$2:$AQ$860,K150,2)</f>
        <v>5.0000000000000044E-2</v>
      </c>
      <c r="O150" s="27">
        <f t="shared" si="11"/>
        <v>0.81521235407374304</v>
      </c>
    </row>
    <row r="151" spans="2:15" x14ac:dyDescent="0.25">
      <c r="B151" s="5">
        <v>26663</v>
      </c>
      <c r="D151" s="4">
        <v>5</v>
      </c>
      <c r="E151" s="4">
        <v>4</v>
      </c>
      <c r="F151" s="23">
        <f t="shared" si="8"/>
        <v>1.6255999999999999</v>
      </c>
      <c r="H151" s="4">
        <v>122</v>
      </c>
      <c r="I151" s="23">
        <f t="shared" si="9"/>
        <v>55.454545454545453</v>
      </c>
      <c r="K151" s="23">
        <f t="shared" si="10"/>
        <v>20.985038418940473</v>
      </c>
      <c r="M151" s="27">
        <f>1-_xlfn.PERCENTRANK.EXC([1]Sheet1!$AQ$2:$AQ$860,K151,2)</f>
        <v>0.54</v>
      </c>
      <c r="O151" s="27">
        <f t="shared" si="11"/>
        <v>1.1960902572065575</v>
      </c>
    </row>
    <row r="152" spans="2:15" x14ac:dyDescent="0.25">
      <c r="B152" s="5">
        <v>26675</v>
      </c>
      <c r="D152" s="4">
        <v>5</v>
      </c>
      <c r="E152" s="4">
        <v>3</v>
      </c>
      <c r="F152" s="23">
        <f t="shared" si="8"/>
        <v>1.6002000000000001</v>
      </c>
      <c r="H152" s="4">
        <v>116</v>
      </c>
      <c r="I152" s="23">
        <f t="shared" si="9"/>
        <v>52.72727272727272</v>
      </c>
      <c r="K152" s="23">
        <f t="shared" si="10"/>
        <v>20.591442726667946</v>
      </c>
      <c r="M152" s="27">
        <f>1-_xlfn.PERCENTRANK.EXC([1]Sheet1!$AQ$2:$AQ$860,K152,2)</f>
        <v>0.58000000000000007</v>
      </c>
      <c r="O152" s="27">
        <f t="shared" si="11"/>
        <v>1.218952956972414</v>
      </c>
    </row>
    <row r="153" spans="2:15" x14ac:dyDescent="0.25">
      <c r="B153" s="5">
        <v>26677</v>
      </c>
      <c r="D153" s="4">
        <v>5</v>
      </c>
      <c r="E153" s="4">
        <v>6</v>
      </c>
      <c r="F153" s="23">
        <f t="shared" si="8"/>
        <v>1.6764000000000001</v>
      </c>
      <c r="H153" s="4">
        <v>170</v>
      </c>
      <c r="I153" s="23">
        <f t="shared" si="9"/>
        <v>77.272727272727266</v>
      </c>
      <c r="K153" s="23">
        <f t="shared" si="10"/>
        <v>27.496089719619121</v>
      </c>
      <c r="M153" s="27">
        <f>1-_xlfn.PERCENTRANK.EXC([1]Sheet1!$AQ$2:$AQ$860,K153,2)</f>
        <v>0.12</v>
      </c>
      <c r="O153" s="27">
        <f t="shared" si="11"/>
        <v>0.91285707371294134</v>
      </c>
    </row>
    <row r="154" spans="2:15" x14ac:dyDescent="0.25">
      <c r="B154" s="5">
        <v>26679</v>
      </c>
      <c r="D154" s="4">
        <v>5</v>
      </c>
      <c r="E154" s="4">
        <v>2</v>
      </c>
      <c r="F154" s="23">
        <f t="shared" si="8"/>
        <v>1.5748</v>
      </c>
      <c r="H154" s="4">
        <v>110</v>
      </c>
      <c r="I154" s="23">
        <f t="shared" si="9"/>
        <v>49.999999999999993</v>
      </c>
      <c r="K154" s="23">
        <f t="shared" si="10"/>
        <v>20.161330645241932</v>
      </c>
      <c r="M154" s="27">
        <f>1-_xlfn.PERCENTRANK.EXC([1]Sheet1!$AQ$2:$AQ$860,K154,2)</f>
        <v>0.62</v>
      </c>
      <c r="O154" s="27">
        <f t="shared" si="11"/>
        <v>1.2449575100800003</v>
      </c>
    </row>
    <row r="155" spans="2:15" x14ac:dyDescent="0.25">
      <c r="B155" s="5">
        <v>26681</v>
      </c>
      <c r="D155" s="4">
        <v>5</v>
      </c>
      <c r="E155" s="4">
        <v>5</v>
      </c>
      <c r="F155" s="23">
        <f t="shared" si="8"/>
        <v>1.651</v>
      </c>
      <c r="H155" s="4">
        <v>159</v>
      </c>
      <c r="I155" s="23">
        <f t="shared" si="9"/>
        <v>72.272727272727266</v>
      </c>
      <c r="K155" s="23">
        <f t="shared" si="10"/>
        <v>26.514308004409443</v>
      </c>
      <c r="M155" s="27">
        <f>1-_xlfn.PERCENTRANK.EXC([1]Sheet1!$AQ$2:$AQ$860,K155,2)</f>
        <v>0.16000000000000003</v>
      </c>
      <c r="O155" s="27">
        <f t="shared" si="11"/>
        <v>0.94665868691823918</v>
      </c>
    </row>
    <row r="156" spans="2:15" x14ac:dyDescent="0.25">
      <c r="B156" s="5">
        <v>26707</v>
      </c>
      <c r="D156" s="4">
        <v>5</v>
      </c>
      <c r="E156" s="4">
        <v>2</v>
      </c>
      <c r="F156" s="23">
        <f t="shared" si="8"/>
        <v>1.5748</v>
      </c>
      <c r="H156" s="4">
        <v>107</v>
      </c>
      <c r="I156" s="23">
        <f t="shared" si="9"/>
        <v>48.636363636363633</v>
      </c>
      <c r="K156" s="23">
        <f t="shared" si="10"/>
        <v>19.611476173098971</v>
      </c>
      <c r="M156" s="27">
        <f>1-_xlfn.PERCENTRANK.EXC([1]Sheet1!$AQ$2:$AQ$860,K156,2)</f>
        <v>0.7</v>
      </c>
      <c r="O156" s="27">
        <f t="shared" si="11"/>
        <v>1.2798628608299067</v>
      </c>
    </row>
    <row r="157" spans="2:15" x14ac:dyDescent="0.25">
      <c r="B157" s="5">
        <v>26712</v>
      </c>
      <c r="D157" s="4">
        <v>5</v>
      </c>
      <c r="E157" s="4">
        <v>9</v>
      </c>
      <c r="F157" s="23">
        <f t="shared" si="8"/>
        <v>1.7525999999999999</v>
      </c>
      <c r="H157" s="4">
        <v>138</v>
      </c>
      <c r="I157" s="23">
        <f t="shared" si="9"/>
        <v>62.72727272727272</v>
      </c>
      <c r="K157" s="23">
        <f t="shared" si="10"/>
        <v>20.42164822142556</v>
      </c>
      <c r="M157" s="27">
        <f>1-_xlfn.PERCENTRANK.EXC([1]Sheet1!$AQ$2:$AQ$860,K157,2)</f>
        <v>0.59000000000000008</v>
      </c>
      <c r="O157" s="27">
        <f t="shared" si="11"/>
        <v>1.2290878644000001</v>
      </c>
    </row>
    <row r="158" spans="2:15" x14ac:dyDescent="0.25">
      <c r="B158" s="5">
        <v>26753</v>
      </c>
      <c r="D158" s="4">
        <v>5</v>
      </c>
      <c r="E158" s="4">
        <v>7</v>
      </c>
      <c r="F158" s="23">
        <f t="shared" si="8"/>
        <v>1.7018</v>
      </c>
      <c r="H158" s="4">
        <v>150</v>
      </c>
      <c r="I158" s="23">
        <f t="shared" si="9"/>
        <v>68.181818181818173</v>
      </c>
      <c r="K158" s="23">
        <f t="shared" si="10"/>
        <v>23.54244365022884</v>
      </c>
      <c r="M158" s="27">
        <f>1-_xlfn.PERCENTRANK.EXC([1]Sheet1!$AQ$2:$AQ$860,K158,2)</f>
        <v>0.30000000000000004</v>
      </c>
      <c r="O158" s="27">
        <f t="shared" si="11"/>
        <v>1.0661595020853334</v>
      </c>
    </row>
    <row r="159" spans="2:15" x14ac:dyDescent="0.25">
      <c r="B159" s="5">
        <v>28187</v>
      </c>
      <c r="D159" s="4">
        <v>5</v>
      </c>
      <c r="E159" s="4">
        <v>3</v>
      </c>
      <c r="F159" s="23">
        <f t="shared" si="8"/>
        <v>1.6002000000000001</v>
      </c>
      <c r="H159" s="4">
        <v>96</v>
      </c>
      <c r="I159" s="23">
        <f t="shared" si="9"/>
        <v>43.636363636363633</v>
      </c>
      <c r="K159" s="23">
        <f t="shared" si="10"/>
        <v>17.041193980690714</v>
      </c>
      <c r="M159" s="27">
        <f>1-_xlfn.PERCENTRANK.EXC([1]Sheet1!$AQ$2:$AQ$860,K159,2)</f>
        <v>0.94</v>
      </c>
      <c r="O159" s="27">
        <f t="shared" si="11"/>
        <v>1.4729014896750003</v>
      </c>
    </row>
    <row r="160" spans="2:15" x14ac:dyDescent="0.25">
      <c r="I160" s="23"/>
    </row>
  </sheetData>
  <mergeCells count="2">
    <mergeCell ref="D2:F2"/>
    <mergeCell ref="H2:I2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0"/>
  <sheetViews>
    <sheetView workbookViewId="0">
      <selection activeCell="J24" sqref="J24"/>
    </sheetView>
  </sheetViews>
  <sheetFormatPr defaultRowHeight="15" x14ac:dyDescent="0.25"/>
  <cols>
    <col min="1" max="1" width="9.140625" style="5"/>
    <col min="2" max="2" width="11" style="5" customWidth="1"/>
    <col min="3" max="3" width="9.140625" style="5"/>
    <col min="4" max="4" width="9.140625" style="4"/>
    <col min="5" max="5" width="9.28515625" style="4" customWidth="1"/>
    <col min="6" max="6" width="16.28515625" style="5" customWidth="1"/>
    <col min="7" max="7" width="9.140625" style="5"/>
    <col min="8" max="8" width="9.140625" style="4"/>
    <col min="9" max="12" width="9.140625" style="5"/>
    <col min="13" max="13" width="16.42578125" style="27" bestFit="1" customWidth="1"/>
    <col min="14" max="14" width="9.140625" style="5"/>
    <col min="15" max="15" width="29.140625" style="27" bestFit="1" customWidth="1"/>
    <col min="16" max="16384" width="9.140625" style="5"/>
  </cols>
  <sheetData>
    <row r="2" spans="2:15" ht="15.75" x14ac:dyDescent="0.25">
      <c r="B2" s="17"/>
      <c r="C2" s="17"/>
      <c r="D2" s="39" t="s">
        <v>69</v>
      </c>
      <c r="E2" s="39"/>
      <c r="F2" s="39"/>
      <c r="G2" s="17"/>
      <c r="H2" s="39" t="s">
        <v>73</v>
      </c>
      <c r="I2" s="39"/>
      <c r="J2" s="17"/>
      <c r="K2" s="15" t="s">
        <v>76</v>
      </c>
      <c r="L2" s="11"/>
      <c r="M2" s="30" t="s">
        <v>85</v>
      </c>
      <c r="N2" s="14"/>
      <c r="O2" s="30" t="s">
        <v>85</v>
      </c>
    </row>
    <row r="3" spans="2:15" ht="15.75" x14ac:dyDescent="0.25">
      <c r="B3" s="14" t="s">
        <v>48</v>
      </c>
      <c r="C3" s="17"/>
      <c r="D3" s="16" t="s">
        <v>70</v>
      </c>
      <c r="E3" s="16" t="s">
        <v>71</v>
      </c>
      <c r="F3" s="14" t="s">
        <v>72</v>
      </c>
      <c r="G3" s="14"/>
      <c r="H3" s="16" t="s">
        <v>74</v>
      </c>
      <c r="I3" s="14" t="s">
        <v>75</v>
      </c>
      <c r="J3" s="17"/>
      <c r="K3" s="14" t="s">
        <v>79</v>
      </c>
      <c r="M3" s="31" t="s">
        <v>86</v>
      </c>
      <c r="N3" s="14"/>
      <c r="O3" s="31" t="s">
        <v>88</v>
      </c>
    </row>
    <row r="4" spans="2:15" x14ac:dyDescent="0.25">
      <c r="B4" s="5">
        <v>21405</v>
      </c>
      <c r="D4" s="4">
        <v>5</v>
      </c>
      <c r="E4" s="4">
        <v>3</v>
      </c>
      <c r="F4" s="23">
        <f>(D4*0.3048)+(E4*0.0254)</f>
        <v>1.6002000000000001</v>
      </c>
      <c r="H4" s="4">
        <v>98</v>
      </c>
      <c r="I4" s="23">
        <f>H4/2.2</f>
        <v>44.54545454545454</v>
      </c>
      <c r="K4" s="23">
        <f>I4/(F4^2)</f>
        <v>17.396218855288438</v>
      </c>
      <c r="M4" s="27">
        <f>1-_xlfn.PERCENTRANK.EXC([1]Sheet1!$AQ$2:$AQ$860,K4,2)</f>
        <v>0.92</v>
      </c>
      <c r="O4" s="27">
        <f>25.1/K4</f>
        <v>1.4428422756000001</v>
      </c>
    </row>
    <row r="5" spans="2:15" x14ac:dyDescent="0.25">
      <c r="B5" s="5">
        <v>21665</v>
      </c>
      <c r="D5" s="4">
        <v>5</v>
      </c>
      <c r="E5" s="4">
        <v>8</v>
      </c>
      <c r="F5" s="23">
        <f t="shared" ref="F5:F68" si="0">(D5*0.3048)+(E5*0.0254)</f>
        <v>1.7272000000000001</v>
      </c>
      <c r="H5" s="4">
        <v>108</v>
      </c>
      <c r="I5" s="23">
        <f t="shared" ref="I5:I68" si="1">H5/2.2</f>
        <v>49.090909090909086</v>
      </c>
      <c r="K5" s="23">
        <f t="shared" ref="K5:K68" si="2">I5/(F5^2)</f>
        <v>16.455679341053553</v>
      </c>
      <c r="M5" s="27">
        <f>1-_xlfn.PERCENTRANK.EXC([1]Sheet1!$AQ$2:$AQ$860,K5,2)</f>
        <v>0.98</v>
      </c>
      <c r="O5" s="27">
        <f t="shared" ref="O5:O68" si="3">25.1/K5</f>
        <v>1.5253092552296299</v>
      </c>
    </row>
    <row r="6" spans="2:15" x14ac:dyDescent="0.25">
      <c r="B6" s="5">
        <v>21715</v>
      </c>
      <c r="D6" s="4">
        <v>5</v>
      </c>
      <c r="E6" s="4">
        <v>2</v>
      </c>
      <c r="F6" s="23">
        <f t="shared" si="0"/>
        <v>1.5748</v>
      </c>
      <c r="H6" s="4">
        <v>105</v>
      </c>
      <c r="I6" s="23">
        <f t="shared" si="1"/>
        <v>47.727272727272727</v>
      </c>
      <c r="K6" s="23">
        <f t="shared" si="2"/>
        <v>19.244906525003667</v>
      </c>
      <c r="M6" s="27">
        <f>1-_xlfn.PERCENTRANK.EXC([1]Sheet1!$AQ$2:$AQ$860,K6,2)</f>
        <v>0.76</v>
      </c>
      <c r="O6" s="27">
        <f t="shared" si="3"/>
        <v>1.3042412010361903</v>
      </c>
    </row>
    <row r="7" spans="2:15" x14ac:dyDescent="0.25">
      <c r="B7" s="5">
        <v>22072</v>
      </c>
      <c r="D7" s="4">
        <v>5</v>
      </c>
      <c r="E7" s="4">
        <v>6</v>
      </c>
      <c r="F7" s="23">
        <f t="shared" si="0"/>
        <v>1.6764000000000001</v>
      </c>
      <c r="H7" s="4">
        <v>110</v>
      </c>
      <c r="I7" s="23">
        <f t="shared" si="1"/>
        <v>49.999999999999993</v>
      </c>
      <c r="K7" s="23">
        <f t="shared" si="2"/>
        <v>17.791587465635899</v>
      </c>
      <c r="M7" s="27">
        <f>1-_xlfn.PERCENTRANK.EXC([1]Sheet1!$AQ$2:$AQ$860,K7,2)</f>
        <v>0.9</v>
      </c>
      <c r="O7" s="27">
        <f t="shared" si="3"/>
        <v>1.4107791139200005</v>
      </c>
    </row>
    <row r="8" spans="2:15" x14ac:dyDescent="0.25">
      <c r="B8" s="5">
        <v>22330</v>
      </c>
      <c r="D8" s="4">
        <v>5</v>
      </c>
      <c r="E8" s="4">
        <v>7</v>
      </c>
      <c r="F8" s="23">
        <f t="shared" si="0"/>
        <v>1.7018</v>
      </c>
      <c r="H8" s="4">
        <v>124</v>
      </c>
      <c r="I8" s="23">
        <f t="shared" si="1"/>
        <v>56.36363636363636</v>
      </c>
      <c r="K8" s="23">
        <f t="shared" si="2"/>
        <v>19.461753417522509</v>
      </c>
      <c r="M8" s="27">
        <f>1-_xlfn.PERCENTRANK.EXC([1]Sheet1!$AQ$2:$AQ$860,K8,2)</f>
        <v>0.73</v>
      </c>
      <c r="O8" s="27">
        <f t="shared" si="3"/>
        <v>1.2897090751032259</v>
      </c>
    </row>
    <row r="9" spans="2:15" x14ac:dyDescent="0.25">
      <c r="B9" s="5">
        <v>23772</v>
      </c>
      <c r="D9" s="4">
        <v>5</v>
      </c>
      <c r="E9" s="4">
        <v>2</v>
      </c>
      <c r="F9" s="23">
        <f t="shared" si="0"/>
        <v>1.5748</v>
      </c>
      <c r="H9" s="4">
        <v>98</v>
      </c>
      <c r="I9" s="23">
        <f t="shared" si="1"/>
        <v>44.54545454545454</v>
      </c>
      <c r="K9" s="23">
        <f t="shared" si="2"/>
        <v>17.961912756670085</v>
      </c>
      <c r="M9" s="27">
        <f>1-_xlfn.PERCENTRANK.EXC([1]Sheet1!$AQ$2:$AQ$860,K9,2)</f>
        <v>0.88</v>
      </c>
      <c r="O9" s="27">
        <f t="shared" si="3"/>
        <v>1.3974012868244901</v>
      </c>
    </row>
    <row r="10" spans="2:15" x14ac:dyDescent="0.25">
      <c r="B10" s="5">
        <v>23874</v>
      </c>
      <c r="D10" s="4">
        <v>5</v>
      </c>
      <c r="E10" s="4">
        <v>6</v>
      </c>
      <c r="F10" s="23">
        <f t="shared" si="0"/>
        <v>1.6764000000000001</v>
      </c>
      <c r="H10" s="4">
        <v>126</v>
      </c>
      <c r="I10" s="23">
        <f t="shared" si="1"/>
        <v>57.272727272727266</v>
      </c>
      <c r="K10" s="23">
        <f t="shared" si="2"/>
        <v>20.37945473336476</v>
      </c>
      <c r="M10" s="27">
        <f>1-_xlfn.PERCENTRANK.EXC([1]Sheet1!$AQ$2:$AQ$860,K10,2)</f>
        <v>0.6</v>
      </c>
      <c r="O10" s="27">
        <f t="shared" si="3"/>
        <v>1.2316325597714288</v>
      </c>
    </row>
    <row r="11" spans="2:15" x14ac:dyDescent="0.25">
      <c r="B11" s="5">
        <v>23976</v>
      </c>
      <c r="D11" s="4">
        <v>5</v>
      </c>
      <c r="E11" s="4">
        <v>6</v>
      </c>
      <c r="F11" s="23">
        <f t="shared" si="0"/>
        <v>1.6764000000000001</v>
      </c>
      <c r="H11" s="4">
        <v>133</v>
      </c>
      <c r="I11" s="23">
        <f t="shared" si="1"/>
        <v>60.454545454545446</v>
      </c>
      <c r="K11" s="23">
        <f t="shared" si="2"/>
        <v>21.511646662996135</v>
      </c>
      <c r="M11" s="27">
        <f>1-_xlfn.PERCENTRANK.EXC([1]Sheet1!$AQ$2:$AQ$860,K11,2)</f>
        <v>0.47</v>
      </c>
      <c r="O11" s="27">
        <f t="shared" si="3"/>
        <v>1.1668097934676696</v>
      </c>
    </row>
    <row r="12" spans="2:15" x14ac:dyDescent="0.25">
      <c r="B12" s="5">
        <v>23978</v>
      </c>
      <c r="D12" s="4">
        <v>5</v>
      </c>
      <c r="E12" s="4">
        <v>3</v>
      </c>
      <c r="F12" s="23">
        <f t="shared" si="0"/>
        <v>1.6002000000000001</v>
      </c>
      <c r="H12" s="4">
        <v>108</v>
      </c>
      <c r="I12" s="23">
        <f t="shared" si="1"/>
        <v>49.090909090909086</v>
      </c>
      <c r="K12" s="23">
        <f t="shared" si="2"/>
        <v>19.171343228277056</v>
      </c>
      <c r="M12" s="27">
        <f>1-_xlfn.PERCENTRANK.EXC([1]Sheet1!$AQ$2:$AQ$860,K12,2)</f>
        <v>0.77</v>
      </c>
      <c r="O12" s="27">
        <f t="shared" si="3"/>
        <v>1.3092457686000001</v>
      </c>
    </row>
    <row r="13" spans="2:15" x14ac:dyDescent="0.25">
      <c r="B13" s="5">
        <v>24050</v>
      </c>
      <c r="D13" s="4">
        <v>5</v>
      </c>
      <c r="E13" s="4">
        <v>5</v>
      </c>
      <c r="F13" s="23">
        <f t="shared" si="0"/>
        <v>1.651</v>
      </c>
      <c r="H13" s="4">
        <v>163</v>
      </c>
      <c r="I13" s="23">
        <f t="shared" si="1"/>
        <v>74.090909090909079</v>
      </c>
      <c r="K13" s="23">
        <f t="shared" si="2"/>
        <v>27.181334620872573</v>
      </c>
      <c r="M13" s="27">
        <f>1-_xlfn.PERCENTRANK.EXC([1]Sheet1!$AQ$2:$AQ$860,K13,2)</f>
        <v>0.14000000000000001</v>
      </c>
      <c r="O13" s="27">
        <f t="shared" si="3"/>
        <v>0.9234277988957057</v>
      </c>
    </row>
    <row r="14" spans="2:15" x14ac:dyDescent="0.25">
      <c r="B14" s="5">
        <v>24276</v>
      </c>
      <c r="D14" s="4">
        <v>5</v>
      </c>
      <c r="E14" s="4">
        <v>2.5</v>
      </c>
      <c r="F14" s="23">
        <f t="shared" si="0"/>
        <v>1.5874999999999999</v>
      </c>
      <c r="H14" s="4">
        <v>147</v>
      </c>
      <c r="I14" s="23">
        <f t="shared" si="1"/>
        <v>66.818181818181813</v>
      </c>
      <c r="K14" s="23">
        <f t="shared" si="2"/>
        <v>26.513507572469688</v>
      </c>
      <c r="M14" s="27">
        <f>1-_xlfn.PERCENTRANK.EXC([1]Sheet1!$AQ$2:$AQ$860,K14,2)</f>
        <v>0.16000000000000003</v>
      </c>
      <c r="O14" s="27">
        <f t="shared" si="3"/>
        <v>0.9466872661564627</v>
      </c>
    </row>
    <row r="15" spans="2:15" x14ac:dyDescent="0.25">
      <c r="B15" s="5">
        <v>24356</v>
      </c>
      <c r="D15" s="4">
        <v>4</v>
      </c>
      <c r="E15" s="4">
        <v>10</v>
      </c>
      <c r="F15" s="23">
        <f t="shared" si="0"/>
        <v>1.4732000000000001</v>
      </c>
      <c r="H15" s="4">
        <v>124</v>
      </c>
      <c r="I15" s="23">
        <f t="shared" si="1"/>
        <v>56.36363636363636</v>
      </c>
      <c r="K15" s="23">
        <f t="shared" si="2"/>
        <v>25.970217327960324</v>
      </c>
      <c r="M15" s="27">
        <f>1-_xlfn.PERCENTRANK.EXC([1]Sheet1!$AQ$2:$AQ$860,K15,2)</f>
        <v>0.18000000000000005</v>
      </c>
      <c r="O15" s="27">
        <f t="shared" si="3"/>
        <v>0.96649171945806478</v>
      </c>
    </row>
    <row r="16" spans="2:15" x14ac:dyDescent="0.25">
      <c r="B16" s="5">
        <v>24512</v>
      </c>
      <c r="D16" s="4">
        <v>4</v>
      </c>
      <c r="E16" s="4">
        <v>11</v>
      </c>
      <c r="F16" s="23">
        <f t="shared" si="0"/>
        <v>1.4986000000000002</v>
      </c>
      <c r="H16" s="4">
        <v>152</v>
      </c>
      <c r="I16" s="23">
        <f t="shared" si="1"/>
        <v>69.090909090909079</v>
      </c>
      <c r="K16" s="23">
        <f t="shared" si="2"/>
        <v>30.764470920182589</v>
      </c>
      <c r="M16" s="27">
        <f>1-_xlfn.PERCENTRANK.EXC([1]Sheet1!$AQ$2:$AQ$860,K16,2)</f>
        <v>5.0000000000000044E-2</v>
      </c>
      <c r="O16" s="27">
        <f t="shared" si="3"/>
        <v>0.81587621204736882</v>
      </c>
    </row>
    <row r="17" spans="2:15" x14ac:dyDescent="0.25">
      <c r="B17" s="5">
        <v>24658</v>
      </c>
      <c r="D17" s="4">
        <v>5</v>
      </c>
      <c r="E17" s="4">
        <v>4</v>
      </c>
      <c r="F17" s="23">
        <f t="shared" si="0"/>
        <v>1.6255999999999999</v>
      </c>
      <c r="H17" s="4">
        <v>110</v>
      </c>
      <c r="I17" s="23">
        <f t="shared" si="1"/>
        <v>49.999999999999993</v>
      </c>
      <c r="K17" s="23">
        <f t="shared" si="2"/>
        <v>18.920936279372558</v>
      </c>
      <c r="M17" s="27">
        <f>1-_xlfn.PERCENTRANK.EXC([1]Sheet1!$AQ$2:$AQ$860,K17,2)</f>
        <v>0.79</v>
      </c>
      <c r="O17" s="27">
        <f t="shared" si="3"/>
        <v>1.3265728307200002</v>
      </c>
    </row>
    <row r="18" spans="2:15" x14ac:dyDescent="0.25">
      <c r="B18" s="5">
        <v>24819</v>
      </c>
      <c r="D18" s="4">
        <v>5</v>
      </c>
      <c r="E18" s="4">
        <v>5</v>
      </c>
      <c r="F18" s="23">
        <f t="shared" si="0"/>
        <v>1.651</v>
      </c>
      <c r="H18" s="4">
        <v>121</v>
      </c>
      <c r="I18" s="23">
        <f t="shared" si="1"/>
        <v>54.999999999999993</v>
      </c>
      <c r="K18" s="23">
        <f t="shared" si="2"/>
        <v>20.177555148009702</v>
      </c>
      <c r="M18" s="27">
        <f>1-_xlfn.PERCENTRANK.EXC([1]Sheet1!$AQ$2:$AQ$860,K18,2)</f>
        <v>0.62</v>
      </c>
      <c r="O18" s="27">
        <f t="shared" si="3"/>
        <v>1.2439564563636365</v>
      </c>
    </row>
    <row r="19" spans="2:15" x14ac:dyDescent="0.25">
      <c r="B19" s="5">
        <v>24931</v>
      </c>
      <c r="D19" s="4">
        <v>5</v>
      </c>
      <c r="E19" s="4">
        <v>3.5</v>
      </c>
      <c r="F19" s="23">
        <f t="shared" si="0"/>
        <v>1.6129</v>
      </c>
      <c r="H19" s="4">
        <v>123</v>
      </c>
      <c r="I19" s="23">
        <f t="shared" si="1"/>
        <v>55.909090909090907</v>
      </c>
      <c r="K19" s="23">
        <f t="shared" si="2"/>
        <v>21.491540511530626</v>
      </c>
      <c r="M19" s="27">
        <f>1-_xlfn.PERCENTRANK.EXC([1]Sheet1!$AQ$2:$AQ$860,K19,2)</f>
        <v>0.49</v>
      </c>
      <c r="O19" s="27">
        <f t="shared" si="3"/>
        <v>1.167901388294309</v>
      </c>
    </row>
    <row r="20" spans="2:15" x14ac:dyDescent="0.25">
      <c r="B20" s="5">
        <v>24972</v>
      </c>
      <c r="D20" s="4">
        <v>5</v>
      </c>
      <c r="E20" s="4">
        <v>3.5</v>
      </c>
      <c r="F20" s="23">
        <f t="shared" si="0"/>
        <v>1.6129</v>
      </c>
      <c r="H20" s="4">
        <v>114</v>
      </c>
      <c r="I20" s="23">
        <f t="shared" si="1"/>
        <v>51.818181818181813</v>
      </c>
      <c r="K20" s="23">
        <f t="shared" si="2"/>
        <v>19.91898876678448</v>
      </c>
      <c r="M20" s="27">
        <f>1-_xlfn.PERCENTRANK.EXC([1]Sheet1!$AQ$2:$AQ$860,K20,2)</f>
        <v>0.65</v>
      </c>
      <c r="O20" s="27">
        <f t="shared" si="3"/>
        <v>1.2601041294754387</v>
      </c>
    </row>
    <row r="21" spans="2:15" x14ac:dyDescent="0.25">
      <c r="B21" s="5">
        <v>25313</v>
      </c>
      <c r="D21" s="4">
        <v>5</v>
      </c>
      <c r="E21" s="4">
        <v>5.5</v>
      </c>
      <c r="F21" s="23">
        <f t="shared" si="0"/>
        <v>1.6637</v>
      </c>
      <c r="H21" s="4">
        <v>120</v>
      </c>
      <c r="I21" s="23">
        <f t="shared" si="1"/>
        <v>54.54545454545454</v>
      </c>
      <c r="K21" s="23">
        <f t="shared" si="2"/>
        <v>19.706456182437343</v>
      </c>
      <c r="M21" s="27">
        <f>1-_xlfn.PERCENTRANK.EXC([1]Sheet1!$AQ$2:$AQ$860,K21,2)</f>
        <v>0.67999999999999994</v>
      </c>
      <c r="O21" s="27">
        <f t="shared" si="3"/>
        <v>1.2736942536816669</v>
      </c>
    </row>
    <row r="22" spans="2:15" x14ac:dyDescent="0.25">
      <c r="B22" s="5">
        <v>25325</v>
      </c>
      <c r="D22" s="4">
        <v>5</v>
      </c>
      <c r="E22" s="4">
        <v>4</v>
      </c>
      <c r="F22" s="23">
        <f t="shared" si="0"/>
        <v>1.6255999999999999</v>
      </c>
      <c r="H22" s="4">
        <v>107</v>
      </c>
      <c r="I22" s="23">
        <f t="shared" si="1"/>
        <v>48.636363636363633</v>
      </c>
      <c r="K22" s="23">
        <f t="shared" si="2"/>
        <v>18.404910744480578</v>
      </c>
      <c r="M22" s="27">
        <f>1-_xlfn.PERCENTRANK.EXC([1]Sheet1!$AQ$2:$AQ$860,K22,2)</f>
        <v>0.83</v>
      </c>
      <c r="O22" s="27">
        <f t="shared" si="3"/>
        <v>1.3637664614878506</v>
      </c>
    </row>
    <row r="23" spans="2:15" x14ac:dyDescent="0.25">
      <c r="B23" s="5">
        <v>25330</v>
      </c>
      <c r="D23" s="4">
        <v>5</v>
      </c>
      <c r="E23" s="4">
        <v>8</v>
      </c>
      <c r="F23" s="23">
        <f t="shared" si="0"/>
        <v>1.7272000000000001</v>
      </c>
      <c r="H23" s="4">
        <v>206</v>
      </c>
      <c r="I23" s="23">
        <f t="shared" si="1"/>
        <v>93.636363636363626</v>
      </c>
      <c r="K23" s="23">
        <f t="shared" si="2"/>
        <v>31.387684669046589</v>
      </c>
      <c r="M23" s="27">
        <f>1-_xlfn.PERCENTRANK.EXC([1]Sheet1!$AQ$2:$AQ$860,K23,2)</f>
        <v>5.0000000000000044E-2</v>
      </c>
      <c r="O23" s="27">
        <f t="shared" si="3"/>
        <v>0.799676696916505</v>
      </c>
    </row>
    <row r="24" spans="2:15" x14ac:dyDescent="0.25">
      <c r="B24" s="5">
        <v>25331</v>
      </c>
      <c r="D24" s="4">
        <v>5</v>
      </c>
      <c r="E24" s="4">
        <v>5.5</v>
      </c>
      <c r="F24" s="23">
        <f t="shared" si="0"/>
        <v>1.6637</v>
      </c>
      <c r="H24" s="4">
        <v>110</v>
      </c>
      <c r="I24" s="23">
        <f t="shared" si="1"/>
        <v>49.999999999999993</v>
      </c>
      <c r="K24" s="23">
        <f t="shared" si="2"/>
        <v>18.064251500567565</v>
      </c>
      <c r="M24" s="27">
        <f>1-_xlfn.PERCENTRANK.EXC([1]Sheet1!$AQ$2:$AQ$860,K24,2)</f>
        <v>0.87</v>
      </c>
      <c r="O24" s="27">
        <f t="shared" si="3"/>
        <v>1.3894846403800001</v>
      </c>
    </row>
    <row r="25" spans="2:15" x14ac:dyDescent="0.25">
      <c r="B25" s="5">
        <v>25333</v>
      </c>
      <c r="D25" s="4">
        <v>5</v>
      </c>
      <c r="E25" s="4">
        <v>7</v>
      </c>
      <c r="F25" s="23">
        <f t="shared" si="0"/>
        <v>1.7018</v>
      </c>
      <c r="H25" s="4">
        <v>124</v>
      </c>
      <c r="I25" s="23">
        <f t="shared" si="1"/>
        <v>56.36363636363636</v>
      </c>
      <c r="K25" s="23">
        <f t="shared" si="2"/>
        <v>19.461753417522509</v>
      </c>
      <c r="M25" s="27">
        <f>1-_xlfn.PERCENTRANK.EXC([1]Sheet1!$AQ$2:$AQ$860,K25,2)</f>
        <v>0.73</v>
      </c>
      <c r="O25" s="27">
        <f t="shared" si="3"/>
        <v>1.2897090751032259</v>
      </c>
    </row>
    <row r="26" spans="2:15" x14ac:dyDescent="0.25">
      <c r="B26" s="5">
        <v>25344</v>
      </c>
      <c r="D26" s="4">
        <v>5</v>
      </c>
      <c r="E26" s="4">
        <v>3</v>
      </c>
      <c r="F26" s="23">
        <f t="shared" si="0"/>
        <v>1.6002000000000001</v>
      </c>
      <c r="H26" s="4">
        <v>134</v>
      </c>
      <c r="I26" s="23">
        <f t="shared" si="1"/>
        <v>60.909090909090907</v>
      </c>
      <c r="K26" s="23">
        <f t="shared" si="2"/>
        <v>23.786666598047457</v>
      </c>
      <c r="M26" s="27">
        <f>1-_xlfn.PERCENTRANK.EXC([1]Sheet1!$AQ$2:$AQ$860,K26,2)</f>
        <v>0.28000000000000003</v>
      </c>
      <c r="O26" s="27">
        <f t="shared" si="3"/>
        <v>1.0552130075283583</v>
      </c>
    </row>
    <row r="27" spans="2:15" x14ac:dyDescent="0.25">
      <c r="B27" s="5">
        <v>25351</v>
      </c>
      <c r="D27" s="4">
        <v>5</v>
      </c>
      <c r="E27" s="4">
        <v>1</v>
      </c>
      <c r="F27" s="23">
        <f t="shared" si="0"/>
        <v>1.5494000000000001</v>
      </c>
      <c r="H27" s="4">
        <v>109</v>
      </c>
      <c r="I27" s="23">
        <f t="shared" si="1"/>
        <v>49.54545454545454</v>
      </c>
      <c r="K27" s="23">
        <f t="shared" si="2"/>
        <v>20.638432716116853</v>
      </c>
      <c r="M27" s="27">
        <f>1-_xlfn.PERCENTRANK.EXC([1]Sheet1!$AQ$2:$AQ$860,K27,2)</f>
        <v>0.57000000000000006</v>
      </c>
      <c r="O27" s="27">
        <f t="shared" si="3"/>
        <v>1.2161776209100921</v>
      </c>
    </row>
    <row r="28" spans="2:15" x14ac:dyDescent="0.25">
      <c r="B28" s="5">
        <v>25353</v>
      </c>
      <c r="D28" s="4">
        <v>5</v>
      </c>
      <c r="E28" s="4">
        <v>11</v>
      </c>
      <c r="F28" s="23">
        <f t="shared" si="0"/>
        <v>1.8033999999999999</v>
      </c>
      <c r="H28" s="4">
        <v>177</v>
      </c>
      <c r="I28" s="23">
        <f t="shared" si="1"/>
        <v>80.454545454545453</v>
      </c>
      <c r="K28" s="23">
        <f t="shared" si="2"/>
        <v>24.738106499530886</v>
      </c>
      <c r="M28" s="27">
        <f>1-_xlfn.PERCENTRANK.EXC([1]Sheet1!$AQ$2:$AQ$860,K28,2)</f>
        <v>0.21999999999999997</v>
      </c>
      <c r="O28" s="27">
        <f t="shared" si="3"/>
        <v>1.0146289895096046</v>
      </c>
    </row>
    <row r="29" spans="2:15" x14ac:dyDescent="0.25">
      <c r="B29" s="5">
        <v>25356</v>
      </c>
      <c r="D29" s="4">
        <v>5</v>
      </c>
      <c r="E29" s="4">
        <v>2</v>
      </c>
      <c r="F29" s="23">
        <f t="shared" si="0"/>
        <v>1.5748</v>
      </c>
      <c r="H29" s="4">
        <v>118</v>
      </c>
      <c r="I29" s="23">
        <f t="shared" si="1"/>
        <v>53.636363636363633</v>
      </c>
      <c r="K29" s="23">
        <f t="shared" si="2"/>
        <v>21.627609237623165</v>
      </c>
      <c r="M29" s="27">
        <f>1-_xlfn.PERCENTRANK.EXC([1]Sheet1!$AQ$2:$AQ$860,K29,2)</f>
        <v>0.45999999999999996</v>
      </c>
      <c r="O29" s="27">
        <f t="shared" si="3"/>
        <v>1.1605536110915255</v>
      </c>
    </row>
    <row r="30" spans="2:15" x14ac:dyDescent="0.25">
      <c r="B30" s="5">
        <v>25364</v>
      </c>
      <c r="D30" s="4">
        <v>5</v>
      </c>
      <c r="E30" s="4">
        <v>5</v>
      </c>
      <c r="F30" s="23">
        <f t="shared" si="0"/>
        <v>1.651</v>
      </c>
      <c r="H30" s="4">
        <v>126</v>
      </c>
      <c r="I30" s="23">
        <f t="shared" si="1"/>
        <v>57.272727272727266</v>
      </c>
      <c r="K30" s="23">
        <f t="shared" si="2"/>
        <v>21.011338418588615</v>
      </c>
      <c r="M30" s="27">
        <f>1-_xlfn.PERCENTRANK.EXC([1]Sheet1!$AQ$2:$AQ$860,K30,2)</f>
        <v>0.53</v>
      </c>
      <c r="O30" s="27">
        <f t="shared" si="3"/>
        <v>1.1945931049206351</v>
      </c>
    </row>
    <row r="31" spans="2:15" x14ac:dyDescent="0.25">
      <c r="B31" s="5">
        <v>25392</v>
      </c>
      <c r="D31" s="4">
        <v>5</v>
      </c>
      <c r="E31" s="4">
        <v>7.5</v>
      </c>
      <c r="F31" s="23">
        <f t="shared" si="0"/>
        <v>1.7145000000000001</v>
      </c>
      <c r="H31" s="4">
        <v>156</v>
      </c>
      <c r="I31" s="23">
        <f t="shared" si="1"/>
        <v>70.909090909090907</v>
      </c>
      <c r="K31" s="23">
        <f t="shared" si="2"/>
        <v>24.12275681266663</v>
      </c>
      <c r="M31" s="27">
        <f>1-_xlfn.PERCENTRANK.EXC([1]Sheet1!$AQ$2:$AQ$860,K31,2)</f>
        <v>0.26</v>
      </c>
      <c r="O31" s="27">
        <f t="shared" si="3"/>
        <v>1.040511256442308</v>
      </c>
    </row>
    <row r="32" spans="2:15" x14ac:dyDescent="0.25">
      <c r="B32" s="5">
        <v>25397</v>
      </c>
      <c r="D32" s="4">
        <v>5</v>
      </c>
      <c r="E32" s="4">
        <v>10</v>
      </c>
      <c r="F32" s="23">
        <f t="shared" si="0"/>
        <v>1.778</v>
      </c>
      <c r="H32" s="4">
        <v>161</v>
      </c>
      <c r="I32" s="23">
        <f t="shared" si="1"/>
        <v>73.181818181818173</v>
      </c>
      <c r="K32" s="23">
        <f t="shared" si="2"/>
        <v>23.149396948144542</v>
      </c>
      <c r="M32" s="27">
        <f>1-_xlfn.PERCENTRANK.EXC([1]Sheet1!$AQ$2:$AQ$860,K32,2)</f>
        <v>0.32999999999999996</v>
      </c>
      <c r="O32" s="27">
        <f t="shared" si="3"/>
        <v>1.0842615060869567</v>
      </c>
    </row>
    <row r="33" spans="2:15" x14ac:dyDescent="0.25">
      <c r="B33" s="5">
        <v>25399</v>
      </c>
      <c r="D33" s="4">
        <v>5</v>
      </c>
      <c r="E33" s="4">
        <v>4</v>
      </c>
      <c r="F33" s="23">
        <f t="shared" si="0"/>
        <v>1.6255999999999999</v>
      </c>
      <c r="H33" s="4">
        <v>96</v>
      </c>
      <c r="I33" s="23">
        <f t="shared" si="1"/>
        <v>43.636363636363633</v>
      </c>
      <c r="K33" s="23">
        <f t="shared" si="2"/>
        <v>16.512817116543324</v>
      </c>
      <c r="M33" s="27">
        <f>1-_xlfn.PERCENTRANK.EXC([1]Sheet1!$AQ$2:$AQ$860,K33,2)</f>
        <v>0.97</v>
      </c>
      <c r="O33" s="27">
        <f t="shared" si="3"/>
        <v>1.5200313685333333</v>
      </c>
    </row>
    <row r="34" spans="2:15" x14ac:dyDescent="0.25">
      <c r="B34" s="5">
        <v>25406</v>
      </c>
      <c r="D34" s="4">
        <v>5</v>
      </c>
      <c r="E34" s="4">
        <v>8.5</v>
      </c>
      <c r="F34" s="23">
        <f t="shared" si="0"/>
        <v>1.7399</v>
      </c>
      <c r="H34" s="4">
        <v>120</v>
      </c>
      <c r="I34" s="23">
        <f t="shared" si="1"/>
        <v>54.54545454545454</v>
      </c>
      <c r="K34" s="23">
        <f t="shared" si="2"/>
        <v>18.018141325952751</v>
      </c>
      <c r="M34" s="27">
        <f>1-_xlfn.PERCENTRANK.EXC([1]Sheet1!$AQ$2:$AQ$860,K34,2)</f>
        <v>0.87</v>
      </c>
      <c r="O34" s="27">
        <f t="shared" si="3"/>
        <v>1.3930404666016671</v>
      </c>
    </row>
    <row r="35" spans="2:15" x14ac:dyDescent="0.25">
      <c r="B35" s="5">
        <v>25408</v>
      </c>
      <c r="D35" s="4">
        <v>5</v>
      </c>
      <c r="E35" s="4">
        <v>5</v>
      </c>
      <c r="F35" s="23">
        <f t="shared" si="0"/>
        <v>1.651</v>
      </c>
      <c r="H35" s="4">
        <v>103</v>
      </c>
      <c r="I35" s="23">
        <f t="shared" si="1"/>
        <v>46.818181818181813</v>
      </c>
      <c r="K35" s="23">
        <f t="shared" si="2"/>
        <v>17.175935373925615</v>
      </c>
      <c r="M35" s="27">
        <f>1-_xlfn.PERCENTRANK.EXC([1]Sheet1!$AQ$2:$AQ$860,K35,2)</f>
        <v>0.94</v>
      </c>
      <c r="O35" s="27">
        <f t="shared" si="3"/>
        <v>1.4613469050485439</v>
      </c>
    </row>
    <row r="36" spans="2:15" x14ac:dyDescent="0.25">
      <c r="B36" s="5">
        <v>25446</v>
      </c>
      <c r="D36" s="4">
        <v>5</v>
      </c>
      <c r="E36" s="4">
        <v>10.5</v>
      </c>
      <c r="F36" s="23">
        <f t="shared" si="0"/>
        <v>1.7907</v>
      </c>
      <c r="H36" s="4">
        <v>132</v>
      </c>
      <c r="I36" s="23">
        <f t="shared" si="1"/>
        <v>59.999999999999993</v>
      </c>
      <c r="K36" s="23">
        <f t="shared" si="2"/>
        <v>18.71136985068598</v>
      </c>
      <c r="M36" s="27">
        <f>1-_xlfn.PERCENTRANK.EXC([1]Sheet1!$AQ$2:$AQ$860,K36,2)</f>
        <v>0.81</v>
      </c>
      <c r="O36" s="27">
        <f t="shared" si="3"/>
        <v>1.3414303816500002</v>
      </c>
    </row>
    <row r="37" spans="2:15" x14ac:dyDescent="0.25">
      <c r="B37" s="5">
        <v>25453</v>
      </c>
      <c r="D37" s="4">
        <v>5</v>
      </c>
      <c r="E37" s="4">
        <v>1</v>
      </c>
      <c r="F37" s="23">
        <f t="shared" si="0"/>
        <v>1.5494000000000001</v>
      </c>
      <c r="H37" s="4">
        <v>100</v>
      </c>
      <c r="I37" s="23">
        <f t="shared" si="1"/>
        <v>45.454545454545453</v>
      </c>
      <c r="K37" s="23">
        <f t="shared" si="2"/>
        <v>18.934341941391608</v>
      </c>
      <c r="M37" s="27">
        <f>1-_xlfn.PERCENTRANK.EXC([1]Sheet1!$AQ$2:$AQ$860,K37,2)</f>
        <v>0.79</v>
      </c>
      <c r="O37" s="27">
        <f t="shared" si="3"/>
        <v>1.3256336067920003</v>
      </c>
    </row>
    <row r="38" spans="2:15" x14ac:dyDescent="0.25">
      <c r="B38" s="5">
        <v>25460</v>
      </c>
      <c r="D38" s="4">
        <v>4</v>
      </c>
      <c r="E38" s="4">
        <v>9.5</v>
      </c>
      <c r="F38" s="23">
        <f t="shared" si="0"/>
        <v>1.4605000000000001</v>
      </c>
      <c r="H38" s="4">
        <v>110</v>
      </c>
      <c r="I38" s="23">
        <f t="shared" si="1"/>
        <v>49.999999999999993</v>
      </c>
      <c r="K38" s="23">
        <f t="shared" si="2"/>
        <v>23.440500567201507</v>
      </c>
      <c r="M38" s="27">
        <f>1-_xlfn.PERCENTRANK.EXC([1]Sheet1!$AQ$2:$AQ$860,K38,2)</f>
        <v>0.30000000000000004</v>
      </c>
      <c r="O38" s="27">
        <f t="shared" si="3"/>
        <v>1.0707962455000004</v>
      </c>
    </row>
    <row r="39" spans="2:15" x14ac:dyDescent="0.25">
      <c r="B39" s="5">
        <v>25461</v>
      </c>
      <c r="D39" s="4">
        <v>4</v>
      </c>
      <c r="E39" s="4">
        <v>10.5</v>
      </c>
      <c r="F39" s="23">
        <f t="shared" si="0"/>
        <v>1.4859</v>
      </c>
      <c r="H39" s="4">
        <v>112</v>
      </c>
      <c r="I39" s="23">
        <f t="shared" si="1"/>
        <v>50.909090909090907</v>
      </c>
      <c r="K39" s="23">
        <f t="shared" si="2"/>
        <v>23.057710198725506</v>
      </c>
      <c r="M39" s="27">
        <f>1-_xlfn.PERCENTRANK.EXC([1]Sheet1!$AQ$2:$AQ$860,K39,2)</f>
        <v>0.32999999999999996</v>
      </c>
      <c r="O39" s="27">
        <f t="shared" si="3"/>
        <v>1.0885729668589286</v>
      </c>
    </row>
    <row r="40" spans="2:15" x14ac:dyDescent="0.25">
      <c r="B40" s="5">
        <v>25462</v>
      </c>
      <c r="D40" s="4">
        <v>5</v>
      </c>
      <c r="E40" s="4">
        <v>8.5</v>
      </c>
      <c r="F40" s="23">
        <f t="shared" si="0"/>
        <v>1.7399</v>
      </c>
      <c r="H40" s="4">
        <v>124</v>
      </c>
      <c r="I40" s="23">
        <f t="shared" si="1"/>
        <v>56.36363636363636</v>
      </c>
      <c r="K40" s="23">
        <f t="shared" si="2"/>
        <v>18.618746036817846</v>
      </c>
      <c r="M40" s="27">
        <f>1-_xlfn.PERCENTRANK.EXC([1]Sheet1!$AQ$2:$AQ$860,K40,2)</f>
        <v>0.81</v>
      </c>
      <c r="O40" s="27">
        <f t="shared" si="3"/>
        <v>1.3481036773564519</v>
      </c>
    </row>
    <row r="41" spans="2:15" x14ac:dyDescent="0.25">
      <c r="B41" s="5">
        <v>25476</v>
      </c>
      <c r="D41" s="4">
        <v>5</v>
      </c>
      <c r="E41" s="4">
        <v>2</v>
      </c>
      <c r="F41" s="23">
        <f t="shared" si="0"/>
        <v>1.5748</v>
      </c>
      <c r="H41" s="4">
        <v>159</v>
      </c>
      <c r="I41" s="23">
        <f t="shared" si="1"/>
        <v>72.272727272727266</v>
      </c>
      <c r="K41" s="23">
        <f t="shared" si="2"/>
        <v>29.142287023576976</v>
      </c>
      <c r="M41" s="27">
        <f>1-_xlfn.PERCENTRANK.EXC([1]Sheet1!$AQ$2:$AQ$860,K41,2)</f>
        <v>7.999999999999996E-2</v>
      </c>
      <c r="O41" s="27">
        <f t="shared" si="3"/>
        <v>0.8612913591748429</v>
      </c>
    </row>
    <row r="42" spans="2:15" x14ac:dyDescent="0.25">
      <c r="B42" s="5">
        <v>25480</v>
      </c>
      <c r="D42" s="4">
        <v>5</v>
      </c>
      <c r="E42" s="4">
        <v>6</v>
      </c>
      <c r="F42" s="23">
        <f t="shared" si="0"/>
        <v>1.6764000000000001</v>
      </c>
      <c r="H42" s="4">
        <v>144</v>
      </c>
      <c r="I42" s="23">
        <f t="shared" si="1"/>
        <v>65.454545454545453</v>
      </c>
      <c r="K42" s="23">
        <f t="shared" si="2"/>
        <v>23.290805409559727</v>
      </c>
      <c r="M42" s="27">
        <f>1-_xlfn.PERCENTRANK.EXC([1]Sheet1!$AQ$2:$AQ$860,K42,2)</f>
        <v>0.31000000000000005</v>
      </c>
      <c r="O42" s="27">
        <f t="shared" si="3"/>
        <v>1.0776784898000002</v>
      </c>
    </row>
    <row r="43" spans="2:15" x14ac:dyDescent="0.25">
      <c r="B43" s="5">
        <v>25491</v>
      </c>
      <c r="D43" s="4">
        <v>5</v>
      </c>
      <c r="E43" s="4">
        <v>3</v>
      </c>
      <c r="F43" s="23">
        <f t="shared" si="0"/>
        <v>1.6002000000000001</v>
      </c>
      <c r="H43" s="4">
        <v>102</v>
      </c>
      <c r="I43" s="23">
        <f t="shared" si="1"/>
        <v>46.36363636363636</v>
      </c>
      <c r="K43" s="23">
        <f t="shared" si="2"/>
        <v>18.106268604483883</v>
      </c>
      <c r="M43" s="27">
        <f>1-_xlfn.PERCENTRANK.EXC([1]Sheet1!$AQ$2:$AQ$860,K43,2)</f>
        <v>0.86</v>
      </c>
      <c r="O43" s="27">
        <f t="shared" si="3"/>
        <v>1.3862602255764709</v>
      </c>
    </row>
    <row r="44" spans="2:15" x14ac:dyDescent="0.25">
      <c r="B44" s="5">
        <v>25515</v>
      </c>
      <c r="D44" s="4">
        <v>5</v>
      </c>
      <c r="E44" s="4">
        <v>5</v>
      </c>
      <c r="F44" s="23">
        <f t="shared" si="0"/>
        <v>1.651</v>
      </c>
      <c r="H44" s="4">
        <v>203</v>
      </c>
      <c r="I44" s="23">
        <f t="shared" si="1"/>
        <v>92.272727272727266</v>
      </c>
      <c r="K44" s="23">
        <f t="shared" si="2"/>
        <v>33.851600785503877</v>
      </c>
      <c r="M44" s="27">
        <f>1-_xlfn.PERCENTRANK.EXC([1]Sheet1!$AQ$2:$AQ$860,K44,2)</f>
        <v>3.0000000000000027E-2</v>
      </c>
      <c r="O44" s="27">
        <f t="shared" si="3"/>
        <v>0.74147158236453226</v>
      </c>
    </row>
    <row r="45" spans="2:15" x14ac:dyDescent="0.25">
      <c r="B45" s="5">
        <v>25537</v>
      </c>
      <c r="D45" s="4">
        <v>5</v>
      </c>
      <c r="E45" s="4">
        <v>1</v>
      </c>
      <c r="F45" s="23">
        <f t="shared" si="0"/>
        <v>1.5494000000000001</v>
      </c>
      <c r="H45" s="4">
        <v>98</v>
      </c>
      <c r="I45" s="23">
        <f t="shared" si="1"/>
        <v>44.54545454545454</v>
      </c>
      <c r="K45" s="23">
        <f t="shared" si="2"/>
        <v>18.555655102563776</v>
      </c>
      <c r="M45" s="27">
        <f>1-_xlfn.PERCENTRANK.EXC([1]Sheet1!$AQ$2:$AQ$860,K45,2)</f>
        <v>0.82000000000000006</v>
      </c>
      <c r="O45" s="27">
        <f t="shared" si="3"/>
        <v>1.352687353869388</v>
      </c>
    </row>
    <row r="46" spans="2:15" x14ac:dyDescent="0.25">
      <c r="B46" s="5">
        <v>25544</v>
      </c>
      <c r="D46" s="4">
        <v>5</v>
      </c>
      <c r="E46" s="4">
        <v>10</v>
      </c>
      <c r="F46" s="23">
        <f t="shared" si="0"/>
        <v>1.778</v>
      </c>
      <c r="H46" s="4">
        <v>200</v>
      </c>
      <c r="I46" s="23">
        <f t="shared" si="1"/>
        <v>90.909090909090907</v>
      </c>
      <c r="K46" s="23">
        <f t="shared" si="2"/>
        <v>28.757014842415582</v>
      </c>
      <c r="M46" s="27">
        <f>1-_xlfn.PERCENTRANK.EXC([1]Sheet1!$AQ$2:$AQ$860,K46,2)</f>
        <v>8.9999999999999969E-2</v>
      </c>
      <c r="O46" s="27">
        <f t="shared" si="3"/>
        <v>0.87283051240000009</v>
      </c>
    </row>
    <row r="47" spans="2:15" x14ac:dyDescent="0.25">
      <c r="B47" s="5">
        <v>25558</v>
      </c>
      <c r="D47" s="4">
        <v>5</v>
      </c>
      <c r="E47" s="4">
        <v>0</v>
      </c>
      <c r="F47" s="23">
        <f t="shared" si="0"/>
        <v>1.524</v>
      </c>
      <c r="H47" s="4">
        <v>119</v>
      </c>
      <c r="I47" s="23">
        <f t="shared" si="1"/>
        <v>54.090909090909086</v>
      </c>
      <c r="K47" s="23">
        <f t="shared" si="2"/>
        <v>23.289187992517395</v>
      </c>
      <c r="M47" s="27">
        <f>1-_xlfn.PERCENTRANK.EXC([1]Sheet1!$AQ$2:$AQ$860,K47,2)</f>
        <v>0.31000000000000005</v>
      </c>
      <c r="O47" s="27">
        <f t="shared" si="3"/>
        <v>1.0777533337815128</v>
      </c>
    </row>
    <row r="48" spans="2:15" x14ac:dyDescent="0.25">
      <c r="B48" s="5">
        <v>25571</v>
      </c>
      <c r="D48" s="4">
        <v>5</v>
      </c>
      <c r="E48" s="4">
        <v>7</v>
      </c>
      <c r="F48" s="23">
        <f t="shared" si="0"/>
        <v>1.7018</v>
      </c>
      <c r="H48" s="4">
        <v>121</v>
      </c>
      <c r="I48" s="23">
        <f t="shared" si="1"/>
        <v>54.999999999999993</v>
      </c>
      <c r="K48" s="23">
        <f t="shared" si="2"/>
        <v>18.990904544517928</v>
      </c>
      <c r="M48" s="27">
        <f>1-_xlfn.PERCENTRANK.EXC([1]Sheet1!$AQ$2:$AQ$860,K48,2)</f>
        <v>0.79</v>
      </c>
      <c r="O48" s="27">
        <f t="shared" si="3"/>
        <v>1.3216853331636367</v>
      </c>
    </row>
    <row r="49" spans="2:15" x14ac:dyDescent="0.25">
      <c r="B49" s="5">
        <v>25577</v>
      </c>
      <c r="D49" s="4">
        <v>5</v>
      </c>
      <c r="E49" s="4">
        <v>2</v>
      </c>
      <c r="F49" s="23">
        <f t="shared" si="0"/>
        <v>1.5748</v>
      </c>
      <c r="H49" s="4">
        <v>96</v>
      </c>
      <c r="I49" s="23">
        <f t="shared" si="1"/>
        <v>43.636363636363633</v>
      </c>
      <c r="K49" s="23">
        <f t="shared" si="2"/>
        <v>17.595343108574781</v>
      </c>
      <c r="M49" s="27">
        <f>1-_xlfn.PERCENTRANK.EXC([1]Sheet1!$AQ$2:$AQ$860,K49,2)</f>
        <v>0.91</v>
      </c>
      <c r="O49" s="27">
        <f t="shared" si="3"/>
        <v>1.4265138136333333</v>
      </c>
    </row>
    <row r="50" spans="2:15" x14ac:dyDescent="0.25">
      <c r="B50" s="5">
        <v>25580</v>
      </c>
      <c r="D50" s="4">
        <v>5</v>
      </c>
      <c r="E50" s="4">
        <v>8</v>
      </c>
      <c r="F50" s="23">
        <f t="shared" si="0"/>
        <v>1.7272000000000001</v>
      </c>
      <c r="H50" s="4">
        <v>125</v>
      </c>
      <c r="I50" s="23">
        <f t="shared" si="1"/>
        <v>56.818181818181813</v>
      </c>
      <c r="K50" s="23">
        <f t="shared" si="2"/>
        <v>19.045925163256424</v>
      </c>
      <c r="M50" s="27">
        <f>1-_xlfn.PERCENTRANK.EXC([1]Sheet1!$AQ$2:$AQ$860,K50,2)</f>
        <v>0.78</v>
      </c>
      <c r="O50" s="27">
        <f t="shared" si="3"/>
        <v>1.3178671965184003</v>
      </c>
    </row>
    <row r="51" spans="2:15" x14ac:dyDescent="0.25">
      <c r="B51" s="5">
        <v>25611</v>
      </c>
      <c r="D51" s="4">
        <v>5</v>
      </c>
      <c r="E51" s="4">
        <v>7</v>
      </c>
      <c r="F51" s="23">
        <f t="shared" si="0"/>
        <v>1.7018</v>
      </c>
      <c r="H51" s="4">
        <v>109</v>
      </c>
      <c r="I51" s="23">
        <f t="shared" si="1"/>
        <v>49.54545454545454</v>
      </c>
      <c r="K51" s="23">
        <f t="shared" si="2"/>
        <v>17.107509052499623</v>
      </c>
      <c r="M51" s="27">
        <f>1-_xlfn.PERCENTRANK.EXC([1]Sheet1!$AQ$2:$AQ$860,K51,2)</f>
        <v>0.94</v>
      </c>
      <c r="O51" s="27">
        <f t="shared" si="3"/>
        <v>1.4671919753467892</v>
      </c>
    </row>
    <row r="52" spans="2:15" x14ac:dyDescent="0.25">
      <c r="B52" s="5">
        <v>25620</v>
      </c>
      <c r="D52" s="4">
        <v>5</v>
      </c>
      <c r="E52" s="4">
        <v>3</v>
      </c>
      <c r="F52" s="23">
        <f t="shared" si="0"/>
        <v>1.6002000000000001</v>
      </c>
      <c r="H52" s="4">
        <v>107</v>
      </c>
      <c r="I52" s="23">
        <f t="shared" si="1"/>
        <v>48.636363636363633</v>
      </c>
      <c r="K52" s="23">
        <f t="shared" si="2"/>
        <v>18.993830790978194</v>
      </c>
      <c r="M52" s="27">
        <f>1-_xlfn.PERCENTRANK.EXC([1]Sheet1!$AQ$2:$AQ$860,K52,2)</f>
        <v>0.79</v>
      </c>
      <c r="O52" s="27">
        <f t="shared" si="3"/>
        <v>1.3214817103626169</v>
      </c>
    </row>
    <row r="53" spans="2:15" x14ac:dyDescent="0.25">
      <c r="B53" s="5">
        <v>25650</v>
      </c>
      <c r="D53" s="4">
        <v>5</v>
      </c>
      <c r="E53" s="4">
        <v>3</v>
      </c>
      <c r="F53" s="23">
        <f t="shared" si="0"/>
        <v>1.6002000000000001</v>
      </c>
      <c r="H53" s="4">
        <v>117</v>
      </c>
      <c r="I53" s="23">
        <f t="shared" si="1"/>
        <v>53.18181818181818</v>
      </c>
      <c r="K53" s="23">
        <f t="shared" si="2"/>
        <v>20.768955163966812</v>
      </c>
      <c r="M53" s="27">
        <f>1-_xlfn.PERCENTRANK.EXC([1]Sheet1!$AQ$2:$AQ$860,K53,2)</f>
        <v>0.56000000000000005</v>
      </c>
      <c r="O53" s="27">
        <f t="shared" si="3"/>
        <v>1.2085345556307692</v>
      </c>
    </row>
    <row r="54" spans="2:15" x14ac:dyDescent="0.25">
      <c r="B54" s="5">
        <v>25665</v>
      </c>
      <c r="D54" s="4">
        <v>5</v>
      </c>
      <c r="E54" s="4">
        <v>5</v>
      </c>
      <c r="F54" s="23">
        <f t="shared" si="0"/>
        <v>1.651</v>
      </c>
      <c r="H54" s="4">
        <v>141</v>
      </c>
      <c r="I54" s="23">
        <f t="shared" si="1"/>
        <v>64.090909090909079</v>
      </c>
      <c r="K54" s="23">
        <f t="shared" si="2"/>
        <v>23.512688230325352</v>
      </c>
      <c r="M54" s="27">
        <f>1-_xlfn.PERCENTRANK.EXC([1]Sheet1!$AQ$2:$AQ$860,K54,2)</f>
        <v>0.30000000000000004</v>
      </c>
      <c r="O54" s="27">
        <f t="shared" si="3"/>
        <v>1.0675087320567378</v>
      </c>
    </row>
    <row r="55" spans="2:15" x14ac:dyDescent="0.25">
      <c r="B55" s="5">
        <v>25700</v>
      </c>
      <c r="D55" s="4">
        <v>5</v>
      </c>
      <c r="E55" s="4">
        <v>2</v>
      </c>
      <c r="F55" s="23">
        <f t="shared" si="0"/>
        <v>1.5748</v>
      </c>
      <c r="H55" s="4">
        <v>92</v>
      </c>
      <c r="I55" s="23">
        <f t="shared" si="1"/>
        <v>41.818181818181813</v>
      </c>
      <c r="K55" s="23">
        <f t="shared" si="2"/>
        <v>16.862203812384163</v>
      </c>
      <c r="M55" s="27">
        <f>1-_xlfn.PERCENTRANK.EXC([1]Sheet1!$AQ$2:$AQ$860,K55,2)</f>
        <v>0.95</v>
      </c>
      <c r="O55" s="27">
        <f t="shared" si="3"/>
        <v>1.488536153356522</v>
      </c>
    </row>
    <row r="56" spans="2:15" x14ac:dyDescent="0.25">
      <c r="B56" s="5">
        <v>25707</v>
      </c>
      <c r="D56" s="4">
        <v>5</v>
      </c>
      <c r="E56" s="4">
        <v>5</v>
      </c>
      <c r="F56" s="23">
        <f t="shared" si="0"/>
        <v>1.651</v>
      </c>
      <c r="H56" s="4">
        <v>118</v>
      </c>
      <c r="I56" s="23">
        <f t="shared" si="1"/>
        <v>53.636363636363633</v>
      </c>
      <c r="K56" s="23">
        <f t="shared" si="2"/>
        <v>19.677285185662353</v>
      </c>
      <c r="M56" s="27">
        <f>1-_xlfn.PERCENTRANK.EXC([1]Sheet1!$AQ$2:$AQ$860,K56,2)</f>
        <v>0.7</v>
      </c>
      <c r="O56" s="27">
        <f t="shared" si="3"/>
        <v>1.2755824679661021</v>
      </c>
    </row>
    <row r="57" spans="2:15" x14ac:dyDescent="0.25">
      <c r="B57" s="5">
        <v>25708</v>
      </c>
      <c r="D57" s="4">
        <v>5</v>
      </c>
      <c r="E57" s="4">
        <v>2</v>
      </c>
      <c r="F57" s="23">
        <f t="shared" si="0"/>
        <v>1.5748</v>
      </c>
      <c r="H57" s="4">
        <v>104</v>
      </c>
      <c r="I57" s="23">
        <f t="shared" si="1"/>
        <v>47.272727272727266</v>
      </c>
      <c r="K57" s="23">
        <f t="shared" si="2"/>
        <v>19.06162170095601</v>
      </c>
      <c r="M57" s="27">
        <f>1-_xlfn.PERCENTRANK.EXC([1]Sheet1!$AQ$2:$AQ$860,K57,2)</f>
        <v>0.78</v>
      </c>
      <c r="O57" s="27">
        <f t="shared" si="3"/>
        <v>1.3167819818153847</v>
      </c>
    </row>
    <row r="58" spans="2:15" x14ac:dyDescent="0.25">
      <c r="B58" s="5">
        <v>25712</v>
      </c>
      <c r="D58" s="4">
        <v>5</v>
      </c>
      <c r="E58" s="4">
        <v>4.5</v>
      </c>
      <c r="F58" s="23">
        <f t="shared" si="0"/>
        <v>1.6383000000000001</v>
      </c>
      <c r="H58" s="4">
        <v>125</v>
      </c>
      <c r="I58" s="23">
        <f t="shared" si="1"/>
        <v>56.818181818181813</v>
      </c>
      <c r="K58" s="23">
        <f t="shared" si="2"/>
        <v>21.169006178690633</v>
      </c>
      <c r="M58" s="27">
        <f>1-_xlfn.PERCENTRANK.EXC([1]Sheet1!$AQ$2:$AQ$860,K58,2)</f>
        <v>0.52</v>
      </c>
      <c r="O58" s="27">
        <f t="shared" si="3"/>
        <v>1.1856957189264004</v>
      </c>
    </row>
    <row r="59" spans="2:15" x14ac:dyDescent="0.25">
      <c r="B59" s="5">
        <v>25715</v>
      </c>
      <c r="D59" s="4">
        <v>5</v>
      </c>
      <c r="E59" s="4">
        <v>5</v>
      </c>
      <c r="F59" s="23">
        <f t="shared" si="0"/>
        <v>1.651</v>
      </c>
      <c r="H59" s="4">
        <v>180</v>
      </c>
      <c r="I59" s="23">
        <f t="shared" si="1"/>
        <v>81.818181818181813</v>
      </c>
      <c r="K59" s="23">
        <f t="shared" si="2"/>
        <v>30.01619774084088</v>
      </c>
      <c r="M59" s="27">
        <f>1-_xlfn.PERCENTRANK.EXC([1]Sheet1!$AQ$2:$AQ$860,K59,2)</f>
        <v>6.0000000000000053E-2</v>
      </c>
      <c r="O59" s="27">
        <f t="shared" si="3"/>
        <v>0.83621517344444452</v>
      </c>
    </row>
    <row r="60" spans="2:15" x14ac:dyDescent="0.25">
      <c r="B60" s="5">
        <v>25753</v>
      </c>
      <c r="D60" s="4">
        <v>5</v>
      </c>
      <c r="E60" s="4">
        <v>5</v>
      </c>
      <c r="F60" s="23">
        <f t="shared" si="0"/>
        <v>1.651</v>
      </c>
      <c r="H60" s="4">
        <v>107</v>
      </c>
      <c r="I60" s="23">
        <f t="shared" si="1"/>
        <v>48.636363636363633</v>
      </c>
      <c r="K60" s="23">
        <f t="shared" si="2"/>
        <v>17.842961990388744</v>
      </c>
      <c r="M60" s="27">
        <f>1-_xlfn.PERCENTRANK.EXC([1]Sheet1!$AQ$2:$AQ$860,K60,2)</f>
        <v>0.89</v>
      </c>
      <c r="O60" s="27">
        <f t="shared" si="3"/>
        <v>1.4067171142056079</v>
      </c>
    </row>
    <row r="61" spans="2:15" x14ac:dyDescent="0.25">
      <c r="B61" s="5">
        <v>25756</v>
      </c>
      <c r="D61" s="4">
        <v>5</v>
      </c>
      <c r="E61" s="4">
        <v>7.5</v>
      </c>
      <c r="F61" s="23">
        <f t="shared" si="0"/>
        <v>1.7145000000000001</v>
      </c>
      <c r="H61" s="4">
        <v>129</v>
      </c>
      <c r="I61" s="23">
        <f t="shared" si="1"/>
        <v>58.636363636363633</v>
      </c>
      <c r="K61" s="23">
        <f t="shared" si="2"/>
        <v>19.947664287397405</v>
      </c>
      <c r="M61" s="27">
        <f>1-_xlfn.PERCENTRANK.EXC([1]Sheet1!$AQ$2:$AQ$860,K61,2)</f>
        <v>0.65</v>
      </c>
      <c r="O61" s="27">
        <f t="shared" si="3"/>
        <v>1.2582926822093028</v>
      </c>
    </row>
    <row r="62" spans="2:15" x14ac:dyDescent="0.25">
      <c r="B62" s="5">
        <v>25758</v>
      </c>
      <c r="D62" s="4">
        <v>5</v>
      </c>
      <c r="E62" s="4">
        <v>4</v>
      </c>
      <c r="F62" s="23">
        <f t="shared" si="0"/>
        <v>1.6255999999999999</v>
      </c>
      <c r="H62" s="4">
        <v>113</v>
      </c>
      <c r="I62" s="23">
        <f t="shared" si="1"/>
        <v>51.36363636363636</v>
      </c>
      <c r="K62" s="23">
        <f t="shared" si="2"/>
        <v>19.436961814264535</v>
      </c>
      <c r="M62" s="27">
        <f>1-_xlfn.PERCENTRANK.EXC([1]Sheet1!$AQ$2:$AQ$860,K62,2)</f>
        <v>0.73</v>
      </c>
      <c r="O62" s="27">
        <f t="shared" si="3"/>
        <v>1.2913540830017702</v>
      </c>
    </row>
    <row r="63" spans="2:15" x14ac:dyDescent="0.25">
      <c r="B63" s="5">
        <v>25767</v>
      </c>
      <c r="D63" s="4">
        <v>5</v>
      </c>
      <c r="E63" s="4">
        <v>5</v>
      </c>
      <c r="F63" s="23">
        <f t="shared" si="0"/>
        <v>1.651</v>
      </c>
      <c r="H63" s="4">
        <v>120</v>
      </c>
      <c r="I63" s="23">
        <f t="shared" si="1"/>
        <v>54.54545454545454</v>
      </c>
      <c r="K63" s="23">
        <f t="shared" si="2"/>
        <v>20.010798493893919</v>
      </c>
      <c r="M63" s="27">
        <f>1-_xlfn.PERCENTRANK.EXC([1]Sheet1!$AQ$2:$AQ$860,K63,2)</f>
        <v>0.63</v>
      </c>
      <c r="O63" s="27">
        <f t="shared" si="3"/>
        <v>1.2543227601666669</v>
      </c>
    </row>
    <row r="64" spans="2:15" x14ac:dyDescent="0.25">
      <c r="B64" s="5">
        <v>25771</v>
      </c>
      <c r="D64" s="4">
        <v>5</v>
      </c>
      <c r="E64" s="4">
        <v>6</v>
      </c>
      <c r="F64" s="23">
        <f t="shared" si="0"/>
        <v>1.6764000000000001</v>
      </c>
      <c r="H64" s="4">
        <v>95</v>
      </c>
      <c r="I64" s="23">
        <f t="shared" si="1"/>
        <v>43.18181818181818</v>
      </c>
      <c r="K64" s="23">
        <f t="shared" si="2"/>
        <v>15.365461902140098</v>
      </c>
      <c r="M64" s="27">
        <f>1-_xlfn.PERCENTRANK.EXC([1]Sheet1!$AQ$2:$AQ$860,K64,2)</f>
        <v>1</v>
      </c>
      <c r="O64" s="27">
        <f t="shared" si="3"/>
        <v>1.6335337108547372</v>
      </c>
    </row>
    <row r="65" spans="2:15" x14ac:dyDescent="0.25">
      <c r="B65" s="5">
        <v>25781</v>
      </c>
      <c r="D65" s="4">
        <v>5</v>
      </c>
      <c r="E65" s="4">
        <v>2</v>
      </c>
      <c r="F65" s="23">
        <f t="shared" si="0"/>
        <v>1.5748</v>
      </c>
      <c r="H65" s="4">
        <v>105</v>
      </c>
      <c r="I65" s="23">
        <f t="shared" si="1"/>
        <v>47.727272727272727</v>
      </c>
      <c r="K65" s="23">
        <f t="shared" si="2"/>
        <v>19.244906525003667</v>
      </c>
      <c r="M65" s="27">
        <f>1-_xlfn.PERCENTRANK.EXC([1]Sheet1!$AQ$2:$AQ$860,K65,2)</f>
        <v>0.76</v>
      </c>
      <c r="O65" s="27">
        <f t="shared" si="3"/>
        <v>1.3042412010361903</v>
      </c>
    </row>
    <row r="66" spans="2:15" x14ac:dyDescent="0.25">
      <c r="B66" s="5">
        <v>25791</v>
      </c>
      <c r="D66" s="4">
        <v>5</v>
      </c>
      <c r="E66" s="4">
        <v>2</v>
      </c>
      <c r="F66" s="23">
        <f t="shared" si="0"/>
        <v>1.5748</v>
      </c>
      <c r="H66" s="4">
        <v>75</v>
      </c>
      <c r="I66" s="23">
        <f t="shared" si="1"/>
        <v>34.090909090909086</v>
      </c>
      <c r="K66" s="23">
        <f t="shared" si="2"/>
        <v>13.746361803574045</v>
      </c>
      <c r="M66" s="27">
        <f>1-_xlfn.PERCENTRANK.EXC([1]Sheet1!$AQ$2:$AQ$860,K66,2)</f>
        <v>1</v>
      </c>
      <c r="O66" s="27">
        <f t="shared" si="3"/>
        <v>1.8259376814506671</v>
      </c>
    </row>
    <row r="67" spans="2:15" x14ac:dyDescent="0.25">
      <c r="B67" s="5">
        <v>25806</v>
      </c>
      <c r="D67" s="4">
        <v>5</v>
      </c>
      <c r="E67" s="4">
        <v>5</v>
      </c>
      <c r="F67" s="23">
        <f t="shared" si="0"/>
        <v>1.651</v>
      </c>
      <c r="H67" s="4">
        <v>153</v>
      </c>
      <c r="I67" s="23">
        <f t="shared" si="1"/>
        <v>69.545454545454547</v>
      </c>
      <c r="K67" s="23">
        <f t="shared" si="2"/>
        <v>25.513768079714747</v>
      </c>
      <c r="M67" s="27">
        <f>1-_xlfn.PERCENTRANK.EXC([1]Sheet1!$AQ$2:$AQ$860,K67,2)</f>
        <v>0.19999999999999996</v>
      </c>
      <c r="O67" s="27">
        <f t="shared" si="3"/>
        <v>0.98378255699346417</v>
      </c>
    </row>
    <row r="68" spans="2:15" x14ac:dyDescent="0.25">
      <c r="B68" s="5">
        <v>25817</v>
      </c>
      <c r="D68" s="4">
        <v>5</v>
      </c>
      <c r="E68" s="4">
        <v>6</v>
      </c>
      <c r="F68" s="23">
        <f t="shared" si="0"/>
        <v>1.6764000000000001</v>
      </c>
      <c r="H68" s="4">
        <v>181</v>
      </c>
      <c r="I68" s="23">
        <f t="shared" si="1"/>
        <v>82.272727272727266</v>
      </c>
      <c r="K68" s="23">
        <f t="shared" si="2"/>
        <v>29.27524846618271</v>
      </c>
      <c r="M68" s="27">
        <f>1-_xlfn.PERCENTRANK.EXC([1]Sheet1!$AQ$2:$AQ$860,K68,2)</f>
        <v>7.999999999999996E-2</v>
      </c>
      <c r="O68" s="27">
        <f t="shared" si="3"/>
        <v>0.85737957199558035</v>
      </c>
    </row>
    <row r="69" spans="2:15" x14ac:dyDescent="0.25">
      <c r="B69" s="5">
        <v>25836</v>
      </c>
      <c r="D69" s="4">
        <v>5</v>
      </c>
      <c r="E69" s="4">
        <v>0</v>
      </c>
      <c r="F69" s="23">
        <f t="shared" ref="F69:F132" si="4">(D69*0.3048)+(E69*0.0254)</f>
        <v>1.524</v>
      </c>
      <c r="H69" s="4">
        <v>98</v>
      </c>
      <c r="I69" s="23">
        <f t="shared" ref="I69:I132" si="5">H69/2.2</f>
        <v>44.54545454545454</v>
      </c>
      <c r="K69" s="23">
        <f t="shared" ref="K69:K132" si="6">I69/(F69^2)</f>
        <v>19.179331287955502</v>
      </c>
      <c r="M69" s="27">
        <f>1-_xlfn.PERCENTRANK.EXC([1]Sheet1!$AQ$2:$AQ$860,K69,2)</f>
        <v>0.77</v>
      </c>
      <c r="O69" s="27">
        <f t="shared" ref="O69:O132" si="7">25.1/K69</f>
        <v>1.3087004767346941</v>
      </c>
    </row>
    <row r="70" spans="2:15" x14ac:dyDescent="0.25">
      <c r="B70" s="5">
        <v>25841</v>
      </c>
      <c r="D70" s="4">
        <v>5</v>
      </c>
      <c r="E70" s="4">
        <v>0</v>
      </c>
      <c r="F70" s="23">
        <f t="shared" si="4"/>
        <v>1.524</v>
      </c>
      <c r="H70" s="4">
        <v>117</v>
      </c>
      <c r="I70" s="23">
        <f t="shared" si="5"/>
        <v>53.18181818181818</v>
      </c>
      <c r="K70" s="23">
        <f t="shared" si="6"/>
        <v>22.897773068273406</v>
      </c>
      <c r="M70" s="27">
        <f>1-_xlfn.PERCENTRANK.EXC([1]Sheet1!$AQ$2:$AQ$860,K70,2)</f>
        <v>0.35</v>
      </c>
      <c r="O70" s="27">
        <f t="shared" si="7"/>
        <v>1.096176467692308</v>
      </c>
    </row>
    <row r="71" spans="2:15" x14ac:dyDescent="0.25">
      <c r="B71" s="5">
        <v>25849</v>
      </c>
      <c r="D71" s="4">
        <v>5</v>
      </c>
      <c r="E71" s="4">
        <v>2</v>
      </c>
      <c r="F71" s="23">
        <f t="shared" si="4"/>
        <v>1.5748</v>
      </c>
      <c r="H71" s="4">
        <v>131</v>
      </c>
      <c r="I71" s="23">
        <f t="shared" si="5"/>
        <v>59.54545454545454</v>
      </c>
      <c r="K71" s="23">
        <f t="shared" si="6"/>
        <v>24.010311950242667</v>
      </c>
      <c r="M71" s="27">
        <f>1-_xlfn.PERCENTRANK.EXC([1]Sheet1!$AQ$2:$AQ$860,K71,2)</f>
        <v>0.26</v>
      </c>
      <c r="O71" s="27">
        <f t="shared" si="7"/>
        <v>1.0453841687694658</v>
      </c>
    </row>
    <row r="72" spans="2:15" x14ac:dyDescent="0.25">
      <c r="B72" s="5">
        <v>25854</v>
      </c>
      <c r="D72" s="4">
        <v>5</v>
      </c>
      <c r="E72" s="4">
        <v>2</v>
      </c>
      <c r="F72" s="23">
        <f t="shared" si="4"/>
        <v>1.5748</v>
      </c>
      <c r="H72" s="4">
        <v>94</v>
      </c>
      <c r="I72" s="23">
        <f t="shared" si="5"/>
        <v>42.727272727272727</v>
      </c>
      <c r="K72" s="23">
        <f t="shared" si="6"/>
        <v>17.228773460479474</v>
      </c>
      <c r="M72" s="27">
        <f>1-_xlfn.PERCENTRANK.EXC([1]Sheet1!$AQ$2:$AQ$860,K72,2)</f>
        <v>0.92999999999999994</v>
      </c>
      <c r="O72" s="27">
        <f t="shared" si="7"/>
        <v>1.4568651713702128</v>
      </c>
    </row>
    <row r="73" spans="2:15" x14ac:dyDescent="0.25">
      <c r="B73" s="5">
        <v>25858</v>
      </c>
      <c r="D73" s="4">
        <v>5</v>
      </c>
      <c r="E73" s="4">
        <v>0</v>
      </c>
      <c r="F73" s="23">
        <f t="shared" si="4"/>
        <v>1.524</v>
      </c>
      <c r="H73" s="4">
        <v>91</v>
      </c>
      <c r="I73" s="23">
        <f t="shared" si="5"/>
        <v>41.36363636363636</v>
      </c>
      <c r="K73" s="23">
        <f t="shared" si="6"/>
        <v>17.809379053101537</v>
      </c>
      <c r="M73" s="27">
        <f>1-_xlfn.PERCENTRANK.EXC([1]Sheet1!$AQ$2:$AQ$860,K73,2)</f>
        <v>0.89</v>
      </c>
      <c r="O73" s="27">
        <f t="shared" si="7"/>
        <v>1.4093697441758246</v>
      </c>
    </row>
    <row r="74" spans="2:15" x14ac:dyDescent="0.25">
      <c r="B74" s="5">
        <v>25865</v>
      </c>
      <c r="D74" s="4">
        <v>5</v>
      </c>
      <c r="E74" s="4">
        <v>5</v>
      </c>
      <c r="F74" s="23">
        <f t="shared" si="4"/>
        <v>1.651</v>
      </c>
      <c r="H74" s="4">
        <v>127</v>
      </c>
      <c r="I74" s="23">
        <f t="shared" si="5"/>
        <v>57.72727272727272</v>
      </c>
      <c r="K74" s="23">
        <f t="shared" si="6"/>
        <v>21.178095072704398</v>
      </c>
      <c r="M74" s="27">
        <f>1-_xlfn.PERCENTRANK.EXC([1]Sheet1!$AQ$2:$AQ$860,K74,2)</f>
        <v>0.52</v>
      </c>
      <c r="O74" s="27">
        <f t="shared" si="7"/>
        <v>1.1851868600000002</v>
      </c>
    </row>
    <row r="75" spans="2:15" x14ac:dyDescent="0.25">
      <c r="B75" s="5">
        <v>25894</v>
      </c>
      <c r="D75" s="4">
        <v>5</v>
      </c>
      <c r="E75" s="4">
        <v>6</v>
      </c>
      <c r="F75" s="23">
        <f t="shared" si="4"/>
        <v>1.6764000000000001</v>
      </c>
      <c r="H75" s="4">
        <v>149</v>
      </c>
      <c r="I75" s="23">
        <f t="shared" si="5"/>
        <v>67.72727272727272</v>
      </c>
      <c r="K75" s="23">
        <f t="shared" si="6"/>
        <v>24.099513930724992</v>
      </c>
      <c r="M75" s="27">
        <f>1-_xlfn.PERCENTRANK.EXC([1]Sheet1!$AQ$2:$AQ$860,K75,2)</f>
        <v>0.26</v>
      </c>
      <c r="O75" s="27">
        <f t="shared" si="7"/>
        <v>1.0415147820885908</v>
      </c>
    </row>
    <row r="76" spans="2:15" x14ac:dyDescent="0.25">
      <c r="B76" s="5">
        <v>25897</v>
      </c>
      <c r="D76" s="4">
        <v>5</v>
      </c>
      <c r="E76" s="4">
        <v>9</v>
      </c>
      <c r="F76" s="23">
        <f t="shared" si="4"/>
        <v>1.7525999999999999</v>
      </c>
      <c r="H76" s="4">
        <v>179</v>
      </c>
      <c r="I76" s="23">
        <f t="shared" si="5"/>
        <v>81.36363636363636</v>
      </c>
      <c r="K76" s="23">
        <f t="shared" si="6"/>
        <v>26.488949504602719</v>
      </c>
      <c r="M76" s="27">
        <f>1-_xlfn.PERCENTRANK.EXC([1]Sheet1!$AQ$2:$AQ$860,K76,2)</f>
        <v>0.17000000000000004</v>
      </c>
      <c r="O76" s="27">
        <f t="shared" si="7"/>
        <v>0.94756494573854755</v>
      </c>
    </row>
    <row r="77" spans="2:15" x14ac:dyDescent="0.25">
      <c r="B77" s="5">
        <v>25910</v>
      </c>
      <c r="D77" s="4">
        <v>5</v>
      </c>
      <c r="E77" s="4">
        <v>3.5</v>
      </c>
      <c r="F77" s="23">
        <f t="shared" si="4"/>
        <v>1.6129</v>
      </c>
      <c r="H77" s="4">
        <v>156</v>
      </c>
      <c r="I77" s="23">
        <f t="shared" si="5"/>
        <v>70.909090909090907</v>
      </c>
      <c r="K77" s="23">
        <f t="shared" si="6"/>
        <v>27.257563575599818</v>
      </c>
      <c r="M77" s="27">
        <f>1-_xlfn.PERCENTRANK.EXC([1]Sheet1!$AQ$2:$AQ$860,K77,2)</f>
        <v>0.14000000000000001</v>
      </c>
      <c r="O77" s="27">
        <f t="shared" si="7"/>
        <v>0.92084532538589747</v>
      </c>
    </row>
    <row r="78" spans="2:15" x14ac:dyDescent="0.25">
      <c r="B78" s="5">
        <v>25918</v>
      </c>
      <c r="D78" s="4">
        <v>5</v>
      </c>
      <c r="E78" s="4">
        <v>0</v>
      </c>
      <c r="F78" s="23">
        <f t="shared" si="4"/>
        <v>1.524</v>
      </c>
      <c r="H78" s="4">
        <v>109</v>
      </c>
      <c r="I78" s="23">
        <f t="shared" si="5"/>
        <v>49.54545454545454</v>
      </c>
      <c r="K78" s="23">
        <f t="shared" si="6"/>
        <v>21.332113371297446</v>
      </c>
      <c r="M78" s="27">
        <f>1-_xlfn.PERCENTRANK.EXC([1]Sheet1!$AQ$2:$AQ$860,K78,2)</f>
        <v>0.5</v>
      </c>
      <c r="O78" s="27">
        <f t="shared" si="7"/>
        <v>1.1766297864220185</v>
      </c>
    </row>
    <row r="79" spans="2:15" x14ac:dyDescent="0.25">
      <c r="B79" s="5">
        <v>25964</v>
      </c>
      <c r="D79" s="4">
        <v>5</v>
      </c>
      <c r="E79" s="4">
        <v>4.5</v>
      </c>
      <c r="F79" s="23">
        <f t="shared" si="4"/>
        <v>1.6383000000000001</v>
      </c>
      <c r="H79" s="4">
        <v>114</v>
      </c>
      <c r="I79" s="23">
        <f t="shared" si="5"/>
        <v>51.818181818181813</v>
      </c>
      <c r="K79" s="23">
        <f t="shared" si="6"/>
        <v>19.30613363496586</v>
      </c>
      <c r="M79" s="27">
        <f>1-_xlfn.PERCENTRANK.EXC([1]Sheet1!$AQ$2:$AQ$860,K79,2)</f>
        <v>0.75</v>
      </c>
      <c r="O79" s="27">
        <f t="shared" si="7"/>
        <v>1.300104954963158</v>
      </c>
    </row>
    <row r="80" spans="2:15" x14ac:dyDescent="0.25">
      <c r="B80" s="5">
        <v>25975</v>
      </c>
      <c r="D80" s="4">
        <v>5</v>
      </c>
      <c r="E80" s="4">
        <v>4.5</v>
      </c>
      <c r="F80" s="23">
        <f t="shared" si="4"/>
        <v>1.6383000000000001</v>
      </c>
      <c r="H80" s="4">
        <v>93</v>
      </c>
      <c r="I80" s="23">
        <f t="shared" si="5"/>
        <v>42.272727272727266</v>
      </c>
      <c r="K80" s="23">
        <f t="shared" si="6"/>
        <v>15.749740596945832</v>
      </c>
      <c r="M80" s="27">
        <f>1-_xlfn.PERCENTRANK.EXC([1]Sheet1!$AQ$2:$AQ$860,K80,2)</f>
        <v>1</v>
      </c>
      <c r="O80" s="27">
        <f t="shared" si="7"/>
        <v>1.5936770415677424</v>
      </c>
    </row>
    <row r="81" spans="2:15" x14ac:dyDescent="0.25">
      <c r="B81" s="5">
        <v>25978</v>
      </c>
      <c r="D81" s="4">
        <v>5</v>
      </c>
      <c r="E81" s="4">
        <v>3</v>
      </c>
      <c r="F81" s="23">
        <f t="shared" si="4"/>
        <v>1.6002000000000001</v>
      </c>
      <c r="H81" s="4">
        <v>121</v>
      </c>
      <c r="I81" s="23">
        <f t="shared" si="5"/>
        <v>54.999999999999993</v>
      </c>
      <c r="K81" s="23">
        <f t="shared" si="6"/>
        <v>21.479004913162253</v>
      </c>
      <c r="M81" s="27">
        <f>1-_xlfn.PERCENTRANK.EXC([1]Sheet1!$AQ$2:$AQ$860,K81,2)</f>
        <v>0.49</v>
      </c>
      <c r="O81" s="27">
        <f t="shared" si="7"/>
        <v>1.1685830000727275</v>
      </c>
    </row>
    <row r="82" spans="2:15" x14ac:dyDescent="0.25">
      <c r="B82" s="5">
        <v>25980</v>
      </c>
      <c r="D82" s="4">
        <v>5</v>
      </c>
      <c r="E82" s="4">
        <v>10</v>
      </c>
      <c r="F82" s="23">
        <f t="shared" si="4"/>
        <v>1.778</v>
      </c>
      <c r="H82" s="4">
        <v>219</v>
      </c>
      <c r="I82" s="23">
        <f t="shared" si="5"/>
        <v>99.545454545454533</v>
      </c>
      <c r="K82" s="23">
        <f t="shared" si="6"/>
        <v>31.48893125244506</v>
      </c>
      <c r="M82" s="27">
        <f>1-_xlfn.PERCENTRANK.EXC([1]Sheet1!$AQ$2:$AQ$860,K82,2)</f>
        <v>5.0000000000000044E-2</v>
      </c>
      <c r="O82" s="27">
        <f t="shared" si="7"/>
        <v>0.79710549077625592</v>
      </c>
    </row>
    <row r="83" spans="2:15" x14ac:dyDescent="0.25">
      <c r="B83" s="5">
        <v>26002</v>
      </c>
      <c r="D83" s="4">
        <v>5</v>
      </c>
      <c r="E83" s="4">
        <v>5</v>
      </c>
      <c r="F83" s="23">
        <f t="shared" si="4"/>
        <v>1.651</v>
      </c>
      <c r="H83" s="4">
        <v>146</v>
      </c>
      <c r="I83" s="23">
        <f t="shared" si="5"/>
        <v>66.36363636363636</v>
      </c>
      <c r="K83" s="23">
        <f t="shared" si="6"/>
        <v>24.346471500904268</v>
      </c>
      <c r="M83" s="27">
        <f>1-_xlfn.PERCENTRANK.EXC([1]Sheet1!$AQ$2:$AQ$860,K83,2)</f>
        <v>0.24</v>
      </c>
      <c r="O83" s="27">
        <f t="shared" si="7"/>
        <v>1.0309502138356166</v>
      </c>
    </row>
    <row r="84" spans="2:15" x14ac:dyDescent="0.25">
      <c r="B84" s="5">
        <v>26005</v>
      </c>
      <c r="D84" s="4">
        <v>5</v>
      </c>
      <c r="E84" s="4">
        <v>6</v>
      </c>
      <c r="F84" s="23">
        <f t="shared" si="4"/>
        <v>1.6764000000000001</v>
      </c>
      <c r="H84" s="4">
        <v>100</v>
      </c>
      <c r="I84" s="23">
        <f t="shared" si="5"/>
        <v>45.454545454545453</v>
      </c>
      <c r="K84" s="23">
        <f t="shared" si="6"/>
        <v>16.174170423305366</v>
      </c>
      <c r="M84" s="27">
        <f>1-_xlfn.PERCENTRANK.EXC([1]Sheet1!$AQ$2:$AQ$860,K84,2)</f>
        <v>0.99</v>
      </c>
      <c r="O84" s="27">
        <f t="shared" si="7"/>
        <v>1.5518570253120003</v>
      </c>
    </row>
    <row r="85" spans="2:15" x14ac:dyDescent="0.25">
      <c r="B85" s="5">
        <v>26008</v>
      </c>
      <c r="D85" s="4">
        <v>5</v>
      </c>
      <c r="E85" s="4">
        <v>6</v>
      </c>
      <c r="F85" s="23">
        <f t="shared" si="4"/>
        <v>1.6764000000000001</v>
      </c>
      <c r="H85" s="4">
        <v>118</v>
      </c>
      <c r="I85" s="23">
        <f t="shared" si="5"/>
        <v>53.636363636363633</v>
      </c>
      <c r="K85" s="23">
        <f t="shared" si="6"/>
        <v>19.085521099500333</v>
      </c>
      <c r="M85" s="27">
        <f>1-_xlfn.PERCENTRANK.EXC([1]Sheet1!$AQ$2:$AQ$860,K85,2)</f>
        <v>0.78</v>
      </c>
      <c r="O85" s="27">
        <f t="shared" si="7"/>
        <v>1.3151330722983052</v>
      </c>
    </row>
    <row r="86" spans="2:15" x14ac:dyDescent="0.25">
      <c r="B86" s="5">
        <v>26010</v>
      </c>
      <c r="D86" s="4">
        <v>5</v>
      </c>
      <c r="E86" s="4">
        <v>6</v>
      </c>
      <c r="F86" s="23">
        <f t="shared" si="4"/>
        <v>1.6764000000000001</v>
      </c>
      <c r="H86" s="4">
        <v>108</v>
      </c>
      <c r="I86" s="23">
        <f t="shared" si="5"/>
        <v>49.090909090909086</v>
      </c>
      <c r="K86" s="23">
        <f t="shared" si="6"/>
        <v>17.468104057169793</v>
      </c>
      <c r="M86" s="27">
        <f>1-_xlfn.PERCENTRANK.EXC([1]Sheet1!$AQ$2:$AQ$860,K86,2)</f>
        <v>0.92</v>
      </c>
      <c r="O86" s="27">
        <f t="shared" si="7"/>
        <v>1.4369046530666671</v>
      </c>
    </row>
    <row r="87" spans="2:15" x14ac:dyDescent="0.25">
      <c r="B87" s="5">
        <v>26013</v>
      </c>
      <c r="D87" s="4">
        <v>5</v>
      </c>
      <c r="E87" s="4">
        <v>3</v>
      </c>
      <c r="F87" s="23">
        <f t="shared" si="4"/>
        <v>1.6002000000000001</v>
      </c>
      <c r="H87" s="4">
        <v>112</v>
      </c>
      <c r="I87" s="23">
        <f t="shared" si="5"/>
        <v>50.909090909090907</v>
      </c>
      <c r="K87" s="23">
        <f t="shared" si="6"/>
        <v>19.881392977472501</v>
      </c>
      <c r="M87" s="27">
        <f>1-_xlfn.PERCENTRANK.EXC([1]Sheet1!$AQ$2:$AQ$860,K87,2)</f>
        <v>0.65999999999999992</v>
      </c>
      <c r="O87" s="27">
        <f t="shared" si="7"/>
        <v>1.2624869911500003</v>
      </c>
    </row>
    <row r="88" spans="2:15" x14ac:dyDescent="0.25">
      <c r="B88" s="5">
        <v>26019</v>
      </c>
      <c r="D88" s="4">
        <v>5</v>
      </c>
      <c r="E88" s="4">
        <v>1</v>
      </c>
      <c r="F88" s="23">
        <f t="shared" si="4"/>
        <v>1.5494000000000001</v>
      </c>
      <c r="H88" s="4">
        <v>139</v>
      </c>
      <c r="I88" s="23">
        <f t="shared" si="5"/>
        <v>63.18181818181818</v>
      </c>
      <c r="K88" s="23">
        <f t="shared" si="6"/>
        <v>26.318735298534335</v>
      </c>
      <c r="M88" s="27">
        <f>1-_xlfn.PERCENTRANK.EXC([1]Sheet1!$AQ$2:$AQ$860,K88,2)</f>
        <v>0.17000000000000004</v>
      </c>
      <c r="O88" s="27">
        <f t="shared" si="7"/>
        <v>0.95369324229640307</v>
      </c>
    </row>
    <row r="89" spans="2:15" x14ac:dyDescent="0.25">
      <c r="B89" s="5">
        <v>26037</v>
      </c>
      <c r="D89" s="4">
        <v>4</v>
      </c>
      <c r="E89" s="4">
        <v>9</v>
      </c>
      <c r="F89" s="23">
        <f t="shared" si="4"/>
        <v>1.4478</v>
      </c>
      <c r="H89" s="4">
        <v>90</v>
      </c>
      <c r="I89" s="23">
        <f t="shared" si="5"/>
        <v>40.909090909090907</v>
      </c>
      <c r="K89" s="23">
        <f t="shared" si="6"/>
        <v>19.516533618813902</v>
      </c>
      <c r="M89" s="27">
        <f>1-_xlfn.PERCENTRANK.EXC([1]Sheet1!$AQ$2:$AQ$860,K89,2)</f>
        <v>0.72</v>
      </c>
      <c r="O89" s="27">
        <f t="shared" si="7"/>
        <v>1.2860890407200001</v>
      </c>
    </row>
    <row r="90" spans="2:15" x14ac:dyDescent="0.25">
      <c r="B90" s="5">
        <v>26048</v>
      </c>
      <c r="D90" s="4">
        <v>5</v>
      </c>
      <c r="E90" s="4">
        <v>6</v>
      </c>
      <c r="F90" s="23">
        <f t="shared" si="4"/>
        <v>1.6764000000000001</v>
      </c>
      <c r="H90" s="4">
        <v>147</v>
      </c>
      <c r="I90" s="23">
        <f t="shared" si="5"/>
        <v>66.818181818181813</v>
      </c>
      <c r="K90" s="23">
        <f t="shared" si="6"/>
        <v>23.776030522258885</v>
      </c>
      <c r="M90" s="27">
        <f>1-_xlfn.PERCENTRANK.EXC([1]Sheet1!$AQ$2:$AQ$860,K90,2)</f>
        <v>0.28000000000000003</v>
      </c>
      <c r="O90" s="27">
        <f t="shared" si="7"/>
        <v>1.0556850512326534</v>
      </c>
    </row>
    <row r="91" spans="2:15" x14ac:dyDescent="0.25">
      <c r="B91" s="5">
        <v>26066</v>
      </c>
      <c r="D91" s="4">
        <v>5</v>
      </c>
      <c r="E91" s="4">
        <v>3</v>
      </c>
      <c r="F91" s="23">
        <f t="shared" si="4"/>
        <v>1.6002000000000001</v>
      </c>
      <c r="H91" s="4">
        <v>114</v>
      </c>
      <c r="I91" s="23">
        <f t="shared" si="5"/>
        <v>51.818181818181813</v>
      </c>
      <c r="K91" s="23">
        <f t="shared" si="6"/>
        <v>20.236417852070225</v>
      </c>
      <c r="M91" s="27">
        <f>1-_xlfn.PERCENTRANK.EXC([1]Sheet1!$AQ$2:$AQ$860,K91,2)</f>
        <v>0.61</v>
      </c>
      <c r="O91" s="27">
        <f t="shared" si="7"/>
        <v>1.2403380965684212</v>
      </c>
    </row>
    <row r="92" spans="2:15" x14ac:dyDescent="0.25">
      <c r="B92" s="5">
        <v>26068</v>
      </c>
      <c r="D92" s="4">
        <v>5</v>
      </c>
      <c r="E92" s="4">
        <v>2</v>
      </c>
      <c r="F92" s="23">
        <f t="shared" si="4"/>
        <v>1.5748</v>
      </c>
      <c r="H92" s="4">
        <v>107</v>
      </c>
      <c r="I92" s="23">
        <f t="shared" si="5"/>
        <v>48.636363636363633</v>
      </c>
      <c r="K92" s="23">
        <f t="shared" si="6"/>
        <v>19.611476173098971</v>
      </c>
      <c r="M92" s="27">
        <f>1-_xlfn.PERCENTRANK.EXC([1]Sheet1!$AQ$2:$AQ$860,K92,2)</f>
        <v>0.7</v>
      </c>
      <c r="O92" s="27">
        <f t="shared" si="7"/>
        <v>1.2798628608299067</v>
      </c>
    </row>
    <row r="93" spans="2:15" x14ac:dyDescent="0.25">
      <c r="B93" s="5">
        <v>26073</v>
      </c>
      <c r="D93" s="4">
        <v>5</v>
      </c>
      <c r="E93" s="4">
        <v>1</v>
      </c>
      <c r="F93" s="23">
        <f t="shared" si="4"/>
        <v>1.5494000000000001</v>
      </c>
      <c r="H93" s="4">
        <v>114</v>
      </c>
      <c r="I93" s="23">
        <f t="shared" si="5"/>
        <v>51.818181818181813</v>
      </c>
      <c r="K93" s="23">
        <f t="shared" si="6"/>
        <v>21.585149813186433</v>
      </c>
      <c r="M93" s="27">
        <f>1-_xlfn.PERCENTRANK.EXC([1]Sheet1!$AQ$2:$AQ$860,K93,2)</f>
        <v>0.47</v>
      </c>
      <c r="O93" s="27">
        <f t="shared" si="7"/>
        <v>1.162836497185965</v>
      </c>
    </row>
    <row r="94" spans="2:15" x14ac:dyDescent="0.25">
      <c r="B94" s="5">
        <v>26087</v>
      </c>
      <c r="D94" s="4">
        <v>5</v>
      </c>
      <c r="E94" s="4">
        <v>2</v>
      </c>
      <c r="F94" s="23">
        <f t="shared" si="4"/>
        <v>1.5748</v>
      </c>
      <c r="H94" s="4">
        <v>129</v>
      </c>
      <c r="I94" s="23">
        <f t="shared" si="5"/>
        <v>58.636363636363633</v>
      </c>
      <c r="K94" s="23">
        <f t="shared" si="6"/>
        <v>23.643742302147359</v>
      </c>
      <c r="M94" s="27">
        <f>1-_xlfn.PERCENTRANK.EXC([1]Sheet1!$AQ$2:$AQ$860,K94,2)</f>
        <v>0.29000000000000004</v>
      </c>
      <c r="O94" s="27">
        <f t="shared" si="7"/>
        <v>1.0615916752620156</v>
      </c>
    </row>
    <row r="95" spans="2:15" x14ac:dyDescent="0.25">
      <c r="B95" s="5">
        <v>26089</v>
      </c>
      <c r="D95" s="4">
        <v>5</v>
      </c>
      <c r="E95" s="4">
        <v>0</v>
      </c>
      <c r="F95" s="23">
        <f t="shared" si="4"/>
        <v>1.524</v>
      </c>
      <c r="H95" s="4">
        <v>95</v>
      </c>
      <c r="I95" s="23">
        <f t="shared" si="5"/>
        <v>43.18181818181818</v>
      </c>
      <c r="K95" s="23">
        <f t="shared" si="6"/>
        <v>18.592208901589519</v>
      </c>
      <c r="M95" s="27">
        <f>1-_xlfn.PERCENTRANK.EXC([1]Sheet1!$AQ$2:$AQ$860,K95,2)</f>
        <v>0.82000000000000006</v>
      </c>
      <c r="O95" s="27">
        <f t="shared" si="7"/>
        <v>1.3500278602105265</v>
      </c>
    </row>
    <row r="96" spans="2:15" x14ac:dyDescent="0.25">
      <c r="B96" s="5">
        <v>26104</v>
      </c>
      <c r="D96" s="4">
        <v>5</v>
      </c>
      <c r="E96" s="4">
        <v>6</v>
      </c>
      <c r="F96" s="23">
        <f t="shared" si="4"/>
        <v>1.6764000000000001</v>
      </c>
      <c r="H96" s="4">
        <v>118</v>
      </c>
      <c r="I96" s="23">
        <f t="shared" si="5"/>
        <v>53.636363636363633</v>
      </c>
      <c r="K96" s="23">
        <f t="shared" si="6"/>
        <v>19.085521099500333</v>
      </c>
      <c r="M96" s="27">
        <f>1-_xlfn.PERCENTRANK.EXC([1]Sheet1!$AQ$2:$AQ$860,K96,2)</f>
        <v>0.78</v>
      </c>
      <c r="O96" s="27">
        <f t="shared" si="7"/>
        <v>1.3151330722983052</v>
      </c>
    </row>
    <row r="97" spans="2:15" x14ac:dyDescent="0.25">
      <c r="B97" s="5">
        <v>26113</v>
      </c>
      <c r="D97" s="4">
        <v>5</v>
      </c>
      <c r="E97" s="4">
        <v>5</v>
      </c>
      <c r="F97" s="23">
        <f t="shared" si="4"/>
        <v>1.651</v>
      </c>
      <c r="H97" s="4">
        <v>127</v>
      </c>
      <c r="I97" s="23">
        <f t="shared" si="5"/>
        <v>57.72727272727272</v>
      </c>
      <c r="K97" s="23">
        <f t="shared" si="6"/>
        <v>21.178095072704398</v>
      </c>
      <c r="M97" s="27">
        <f>1-_xlfn.PERCENTRANK.EXC([1]Sheet1!$AQ$2:$AQ$860,K97,2)</f>
        <v>0.52</v>
      </c>
      <c r="O97" s="27">
        <f t="shared" si="7"/>
        <v>1.1851868600000002</v>
      </c>
    </row>
    <row r="98" spans="2:15" x14ac:dyDescent="0.25">
      <c r="B98" s="5">
        <v>26146</v>
      </c>
      <c r="D98" s="4">
        <v>5</v>
      </c>
      <c r="E98" s="4">
        <v>4</v>
      </c>
      <c r="F98" s="23">
        <f t="shared" si="4"/>
        <v>1.6255999999999999</v>
      </c>
      <c r="H98" s="4">
        <v>106</v>
      </c>
      <c r="I98" s="23">
        <f t="shared" si="5"/>
        <v>48.18181818181818</v>
      </c>
      <c r="K98" s="23">
        <f t="shared" si="6"/>
        <v>18.23290223284992</v>
      </c>
      <c r="M98" s="27">
        <f>1-_xlfn.PERCENTRANK.EXC([1]Sheet1!$AQ$2:$AQ$860,K98,2)</f>
        <v>0.84</v>
      </c>
      <c r="O98" s="27">
        <f t="shared" si="7"/>
        <v>1.3766321828226415</v>
      </c>
    </row>
    <row r="99" spans="2:15" x14ac:dyDescent="0.25">
      <c r="B99" s="5">
        <v>26150</v>
      </c>
      <c r="D99" s="4">
        <v>4</v>
      </c>
      <c r="E99" s="4">
        <v>11</v>
      </c>
      <c r="F99" s="23">
        <f t="shared" si="4"/>
        <v>1.4986000000000002</v>
      </c>
      <c r="H99" s="4">
        <v>102</v>
      </c>
      <c r="I99" s="23">
        <f t="shared" si="5"/>
        <v>46.36363636363636</v>
      </c>
      <c r="K99" s="23">
        <f t="shared" si="6"/>
        <v>20.64457917012253</v>
      </c>
      <c r="M99" s="27">
        <f>1-_xlfn.PERCENTRANK.EXC([1]Sheet1!$AQ$2:$AQ$860,K99,2)</f>
        <v>0.57000000000000006</v>
      </c>
      <c r="O99" s="27">
        <f t="shared" si="7"/>
        <v>1.2158155316784318</v>
      </c>
    </row>
    <row r="100" spans="2:15" x14ac:dyDescent="0.25">
      <c r="B100" s="5">
        <v>26166</v>
      </c>
      <c r="D100" s="4">
        <v>5</v>
      </c>
      <c r="E100" s="4">
        <v>1</v>
      </c>
      <c r="F100" s="23">
        <f t="shared" si="4"/>
        <v>1.5494000000000001</v>
      </c>
      <c r="H100" s="4">
        <v>101</v>
      </c>
      <c r="I100" s="23">
        <f t="shared" si="5"/>
        <v>45.909090909090907</v>
      </c>
      <c r="K100" s="23">
        <f t="shared" si="6"/>
        <v>19.123685360805524</v>
      </c>
      <c r="M100" s="27">
        <f>1-_xlfn.PERCENTRANK.EXC([1]Sheet1!$AQ$2:$AQ$860,K100,2)</f>
        <v>0.77</v>
      </c>
      <c r="O100" s="27">
        <f t="shared" si="7"/>
        <v>1.3125085215762378</v>
      </c>
    </row>
    <row r="101" spans="2:15" x14ac:dyDescent="0.25">
      <c r="B101" s="5">
        <v>26169</v>
      </c>
      <c r="D101" s="4">
        <v>5</v>
      </c>
      <c r="E101" s="4">
        <v>7</v>
      </c>
      <c r="F101" s="23">
        <f t="shared" si="4"/>
        <v>1.7018</v>
      </c>
      <c r="H101" s="4">
        <v>106</v>
      </c>
      <c r="I101" s="23">
        <f t="shared" si="5"/>
        <v>48.18181818181818</v>
      </c>
      <c r="K101" s="23">
        <f t="shared" si="6"/>
        <v>16.636660179495049</v>
      </c>
      <c r="M101" s="27">
        <f>1-_xlfn.PERCENTRANK.EXC([1]Sheet1!$AQ$2:$AQ$860,K101,2)</f>
        <v>0.96</v>
      </c>
      <c r="O101" s="27">
        <f t="shared" si="7"/>
        <v>1.5087162765358491</v>
      </c>
    </row>
    <row r="102" spans="2:15" x14ac:dyDescent="0.25">
      <c r="B102" s="5">
        <v>26173</v>
      </c>
      <c r="D102" s="4">
        <v>5</v>
      </c>
      <c r="E102" s="4">
        <v>2.5</v>
      </c>
      <c r="F102" s="23">
        <f t="shared" si="4"/>
        <v>1.5874999999999999</v>
      </c>
      <c r="H102" s="4">
        <v>108</v>
      </c>
      <c r="I102" s="23">
        <f t="shared" si="5"/>
        <v>49.090909090909086</v>
      </c>
      <c r="K102" s="23">
        <f t="shared" si="6"/>
        <v>19.4793116858961</v>
      </c>
      <c r="M102" s="27">
        <f>1-_xlfn.PERCENTRANK.EXC([1]Sheet1!$AQ$2:$AQ$860,K102,2)</f>
        <v>0.73</v>
      </c>
      <c r="O102" s="27">
        <f t="shared" si="7"/>
        <v>1.288546556712963</v>
      </c>
    </row>
    <row r="103" spans="2:15" x14ac:dyDescent="0.25">
      <c r="B103" s="5">
        <v>26182</v>
      </c>
      <c r="D103" s="4">
        <v>5</v>
      </c>
      <c r="E103" s="4">
        <v>5</v>
      </c>
      <c r="F103" s="23">
        <f t="shared" si="4"/>
        <v>1.651</v>
      </c>
      <c r="H103" s="4">
        <v>114</v>
      </c>
      <c r="I103" s="23">
        <f t="shared" si="5"/>
        <v>51.818181818181813</v>
      </c>
      <c r="K103" s="23">
        <f t="shared" si="6"/>
        <v>19.010258569199223</v>
      </c>
      <c r="M103" s="27">
        <f>1-_xlfn.PERCENTRANK.EXC([1]Sheet1!$AQ$2:$AQ$860,K103,2)</f>
        <v>0.78</v>
      </c>
      <c r="O103" s="27">
        <f t="shared" si="7"/>
        <v>1.3203397475438599</v>
      </c>
    </row>
    <row r="104" spans="2:15" x14ac:dyDescent="0.25">
      <c r="B104" s="5">
        <v>26183</v>
      </c>
      <c r="D104" s="4">
        <v>5</v>
      </c>
      <c r="E104" s="4">
        <v>2</v>
      </c>
      <c r="F104" s="23">
        <f t="shared" si="4"/>
        <v>1.5748</v>
      </c>
      <c r="H104" s="4">
        <v>119</v>
      </c>
      <c r="I104" s="23">
        <f t="shared" si="5"/>
        <v>54.090909090909086</v>
      </c>
      <c r="K104" s="23">
        <f t="shared" si="6"/>
        <v>21.810894061670819</v>
      </c>
      <c r="M104" s="27">
        <f>1-_xlfn.PERCENTRANK.EXC([1]Sheet1!$AQ$2:$AQ$860,K104,2)</f>
        <v>0.44999999999999996</v>
      </c>
      <c r="O104" s="27">
        <f t="shared" si="7"/>
        <v>1.1508010597378153</v>
      </c>
    </row>
    <row r="105" spans="2:15" x14ac:dyDescent="0.25">
      <c r="B105" s="5">
        <v>26185</v>
      </c>
      <c r="D105" s="4">
        <v>5</v>
      </c>
      <c r="E105" s="4">
        <v>2.5</v>
      </c>
      <c r="F105" s="23">
        <f t="shared" si="4"/>
        <v>1.5874999999999999</v>
      </c>
      <c r="H105" s="4">
        <v>130</v>
      </c>
      <c r="I105" s="23">
        <f t="shared" si="5"/>
        <v>59.090909090909086</v>
      </c>
      <c r="K105" s="23">
        <f t="shared" si="6"/>
        <v>23.447319621911969</v>
      </c>
      <c r="M105" s="27">
        <f>1-_xlfn.PERCENTRANK.EXC([1]Sheet1!$AQ$2:$AQ$860,K105,2)</f>
        <v>0.30000000000000004</v>
      </c>
      <c r="O105" s="27">
        <f t="shared" si="7"/>
        <v>1.0704848317307694</v>
      </c>
    </row>
    <row r="106" spans="2:15" x14ac:dyDescent="0.25">
      <c r="B106" s="5">
        <v>26191</v>
      </c>
      <c r="D106" s="4">
        <v>5</v>
      </c>
      <c r="E106" s="4">
        <v>4</v>
      </c>
      <c r="F106" s="23">
        <f t="shared" si="4"/>
        <v>1.6255999999999999</v>
      </c>
      <c r="H106" s="4">
        <v>91</v>
      </c>
      <c r="I106" s="23">
        <f t="shared" si="5"/>
        <v>41.36363636363636</v>
      </c>
      <c r="K106" s="23">
        <f t="shared" si="6"/>
        <v>15.652774558390025</v>
      </c>
      <c r="M106" s="27">
        <f>1-_xlfn.PERCENTRANK.EXC([1]Sheet1!$AQ$2:$AQ$860,K106,2)</f>
        <v>1</v>
      </c>
      <c r="O106" s="27">
        <f t="shared" si="7"/>
        <v>1.6035495755956046</v>
      </c>
    </row>
    <row r="107" spans="2:15" x14ac:dyDescent="0.25">
      <c r="B107" s="5">
        <v>26220</v>
      </c>
      <c r="D107" s="4">
        <v>5</v>
      </c>
      <c r="E107" s="4">
        <v>3</v>
      </c>
      <c r="F107" s="23">
        <f t="shared" si="4"/>
        <v>1.6002000000000001</v>
      </c>
      <c r="H107" s="4">
        <v>167</v>
      </c>
      <c r="I107" s="23">
        <f t="shared" si="5"/>
        <v>75.909090909090907</v>
      </c>
      <c r="K107" s="23">
        <f t="shared" si="6"/>
        <v>29.644577028909893</v>
      </c>
      <c r="M107" s="27">
        <f>1-_xlfn.PERCENTRANK.EXC([1]Sheet1!$AQ$2:$AQ$860,K107,2)</f>
        <v>6.9999999999999951E-2</v>
      </c>
      <c r="O107" s="27">
        <f t="shared" si="7"/>
        <v>0.8466978623281437</v>
      </c>
    </row>
    <row r="108" spans="2:15" x14ac:dyDescent="0.25">
      <c r="B108" s="5">
        <v>26223</v>
      </c>
      <c r="D108" s="4">
        <v>5</v>
      </c>
      <c r="E108" s="4">
        <v>6.5</v>
      </c>
      <c r="F108" s="23">
        <f t="shared" si="4"/>
        <v>1.6891</v>
      </c>
      <c r="H108" s="4">
        <v>135</v>
      </c>
      <c r="I108" s="23">
        <f t="shared" si="5"/>
        <v>61.36363636363636</v>
      </c>
      <c r="K108" s="23">
        <f t="shared" si="6"/>
        <v>21.508016641141847</v>
      </c>
      <c r="M108" s="27">
        <f>1-_xlfn.PERCENTRANK.EXC([1]Sheet1!$AQ$2:$AQ$860,K108,2)</f>
        <v>0.47</v>
      </c>
      <c r="O108" s="27">
        <f t="shared" si="7"/>
        <v>1.167006722134815</v>
      </c>
    </row>
    <row r="109" spans="2:15" x14ac:dyDescent="0.25">
      <c r="B109" s="5">
        <v>26228</v>
      </c>
      <c r="D109" s="4">
        <v>5</v>
      </c>
      <c r="E109" s="4">
        <v>4</v>
      </c>
      <c r="F109" s="23">
        <f t="shared" si="4"/>
        <v>1.6255999999999999</v>
      </c>
      <c r="H109" s="4">
        <v>112</v>
      </c>
      <c r="I109" s="23">
        <f t="shared" si="5"/>
        <v>50.909090909090907</v>
      </c>
      <c r="K109" s="23">
        <f t="shared" si="6"/>
        <v>19.264953302633877</v>
      </c>
      <c r="M109" s="27">
        <f>1-_xlfn.PERCENTRANK.EXC([1]Sheet1!$AQ$2:$AQ$860,K109,2)</f>
        <v>0.76</v>
      </c>
      <c r="O109" s="27">
        <f t="shared" si="7"/>
        <v>1.3028840301714286</v>
      </c>
    </row>
    <row r="110" spans="2:15" x14ac:dyDescent="0.25">
      <c r="B110" s="5">
        <v>26231</v>
      </c>
      <c r="D110" s="4">
        <v>5</v>
      </c>
      <c r="E110" s="4">
        <v>0</v>
      </c>
      <c r="F110" s="23">
        <f t="shared" si="4"/>
        <v>1.524</v>
      </c>
      <c r="H110" s="4">
        <v>114</v>
      </c>
      <c r="I110" s="23">
        <f t="shared" si="5"/>
        <v>51.818181818181813</v>
      </c>
      <c r="K110" s="23">
        <f t="shared" si="6"/>
        <v>22.310650681907422</v>
      </c>
      <c r="M110" s="27">
        <f>1-_xlfn.PERCENTRANK.EXC([1]Sheet1!$AQ$2:$AQ$860,K110,2)</f>
        <v>0.41000000000000003</v>
      </c>
      <c r="O110" s="27">
        <f t="shared" si="7"/>
        <v>1.1250232168421055</v>
      </c>
    </row>
    <row r="111" spans="2:15" x14ac:dyDescent="0.25">
      <c r="B111" s="5">
        <v>26282</v>
      </c>
      <c r="D111" s="4">
        <v>5</v>
      </c>
      <c r="E111" s="4">
        <v>3</v>
      </c>
      <c r="F111" s="23">
        <f t="shared" si="4"/>
        <v>1.6002000000000001</v>
      </c>
      <c r="H111" s="4">
        <v>161</v>
      </c>
      <c r="I111" s="23">
        <f t="shared" si="5"/>
        <v>73.181818181818173</v>
      </c>
      <c r="K111" s="23">
        <f t="shared" si="6"/>
        <v>28.57950240511672</v>
      </c>
      <c r="M111" s="27">
        <f>1-_xlfn.PERCENTRANK.EXC([1]Sheet1!$AQ$2:$AQ$860,K111,2)</f>
        <v>8.9999999999999969E-2</v>
      </c>
      <c r="O111" s="27">
        <f t="shared" si="7"/>
        <v>0.87825181993043488</v>
      </c>
    </row>
    <row r="112" spans="2:15" x14ac:dyDescent="0.25">
      <c r="B112" s="5">
        <v>26288</v>
      </c>
      <c r="D112" s="4">
        <v>5</v>
      </c>
      <c r="E112" s="4">
        <v>1</v>
      </c>
      <c r="F112" s="23">
        <f t="shared" si="4"/>
        <v>1.5494000000000001</v>
      </c>
      <c r="H112" s="4">
        <v>93</v>
      </c>
      <c r="I112" s="23">
        <f t="shared" si="5"/>
        <v>42.272727272727266</v>
      </c>
      <c r="K112" s="23">
        <f t="shared" si="6"/>
        <v>17.608938005494196</v>
      </c>
      <c r="M112" s="27">
        <f>1-_xlfn.PERCENTRANK.EXC([1]Sheet1!$AQ$2:$AQ$860,K112,2)</f>
        <v>0.9</v>
      </c>
      <c r="O112" s="27">
        <f t="shared" si="7"/>
        <v>1.4254124804215056</v>
      </c>
    </row>
    <row r="113" spans="2:15" x14ac:dyDescent="0.25">
      <c r="B113" s="5">
        <v>26300</v>
      </c>
      <c r="D113" s="4">
        <v>5</v>
      </c>
      <c r="E113" s="4">
        <v>6</v>
      </c>
      <c r="F113" s="23">
        <f t="shared" si="4"/>
        <v>1.6764000000000001</v>
      </c>
      <c r="H113" s="4">
        <v>116</v>
      </c>
      <c r="I113" s="23">
        <f t="shared" si="5"/>
        <v>52.72727272727272</v>
      </c>
      <c r="K113" s="23">
        <f t="shared" si="6"/>
        <v>18.762037691034223</v>
      </c>
      <c r="M113" s="27">
        <f>1-_xlfn.PERCENTRANK.EXC([1]Sheet1!$AQ$2:$AQ$860,K113,2)</f>
        <v>0.81</v>
      </c>
      <c r="O113" s="27">
        <f t="shared" si="7"/>
        <v>1.3378077804413797</v>
      </c>
    </row>
    <row r="114" spans="2:15" x14ac:dyDescent="0.25">
      <c r="B114" s="5">
        <v>26304</v>
      </c>
      <c r="D114" s="4">
        <v>5</v>
      </c>
      <c r="E114" s="4">
        <v>8</v>
      </c>
      <c r="F114" s="23">
        <f t="shared" si="4"/>
        <v>1.7272000000000001</v>
      </c>
      <c r="H114" s="4">
        <v>112</v>
      </c>
      <c r="I114" s="23">
        <f t="shared" si="5"/>
        <v>50.909090909090907</v>
      </c>
      <c r="K114" s="23">
        <f t="shared" si="6"/>
        <v>17.065148946277759</v>
      </c>
      <c r="M114" s="27">
        <f>1-_xlfn.PERCENTRANK.EXC([1]Sheet1!$AQ$2:$AQ$860,K114,2)</f>
        <v>0.94</v>
      </c>
      <c r="O114" s="27">
        <f t="shared" si="7"/>
        <v>1.4708339246857145</v>
      </c>
    </row>
    <row r="115" spans="2:15" x14ac:dyDescent="0.25">
      <c r="B115" s="5">
        <v>26324</v>
      </c>
      <c r="D115" s="4">
        <v>5</v>
      </c>
      <c r="E115" s="4">
        <v>0</v>
      </c>
      <c r="F115" s="23">
        <f t="shared" si="4"/>
        <v>1.524</v>
      </c>
      <c r="H115" s="4">
        <v>133</v>
      </c>
      <c r="I115" s="23">
        <f t="shared" si="5"/>
        <v>60.454545454545446</v>
      </c>
      <c r="K115" s="23">
        <f t="shared" si="6"/>
        <v>26.029092462225321</v>
      </c>
      <c r="M115" s="27">
        <f>1-_xlfn.PERCENTRANK.EXC([1]Sheet1!$AQ$2:$AQ$860,K115,2)</f>
        <v>0.18000000000000005</v>
      </c>
      <c r="O115" s="27">
        <f t="shared" si="7"/>
        <v>0.96430561443609053</v>
      </c>
    </row>
    <row r="116" spans="2:15" x14ac:dyDescent="0.25">
      <c r="B116" s="5">
        <v>26332</v>
      </c>
      <c r="D116" s="4">
        <v>5</v>
      </c>
      <c r="E116" s="4">
        <v>2</v>
      </c>
      <c r="F116" s="23">
        <f t="shared" si="4"/>
        <v>1.5748</v>
      </c>
      <c r="H116" s="4">
        <v>160</v>
      </c>
      <c r="I116" s="23">
        <f t="shared" si="5"/>
        <v>72.72727272727272</v>
      </c>
      <c r="K116" s="23">
        <f t="shared" si="6"/>
        <v>29.32557184762463</v>
      </c>
      <c r="M116" s="27">
        <f>1-_xlfn.PERCENTRANK.EXC([1]Sheet1!$AQ$2:$AQ$860,K116,2)</f>
        <v>6.9999999999999951E-2</v>
      </c>
      <c r="O116" s="27">
        <f t="shared" si="7"/>
        <v>0.8559082881800002</v>
      </c>
    </row>
    <row r="117" spans="2:15" x14ac:dyDescent="0.25">
      <c r="B117" s="5">
        <v>26334</v>
      </c>
      <c r="D117" s="4">
        <v>5</v>
      </c>
      <c r="E117" s="4">
        <v>6</v>
      </c>
      <c r="F117" s="23">
        <f t="shared" si="4"/>
        <v>1.6764000000000001</v>
      </c>
      <c r="H117" s="4">
        <v>109</v>
      </c>
      <c r="I117" s="23">
        <f t="shared" si="5"/>
        <v>49.54545454545454</v>
      </c>
      <c r="K117" s="23">
        <f t="shared" si="6"/>
        <v>17.629845761402848</v>
      </c>
      <c r="M117" s="27">
        <f>1-_xlfn.PERCENTRANK.EXC([1]Sheet1!$AQ$2:$AQ$860,K117,2)</f>
        <v>0.9</v>
      </c>
      <c r="O117" s="27">
        <f t="shared" si="7"/>
        <v>1.4237220415706426</v>
      </c>
    </row>
    <row r="118" spans="2:15" x14ac:dyDescent="0.25">
      <c r="B118" s="5">
        <v>26340</v>
      </c>
      <c r="D118" s="4">
        <v>5</v>
      </c>
      <c r="E118" s="4">
        <v>0</v>
      </c>
      <c r="F118" s="23">
        <f t="shared" si="4"/>
        <v>1.524</v>
      </c>
      <c r="H118" s="4">
        <v>138</v>
      </c>
      <c r="I118" s="23">
        <f t="shared" si="5"/>
        <v>62.72727272727272</v>
      </c>
      <c r="K118" s="23">
        <f t="shared" si="6"/>
        <v>27.007629772835298</v>
      </c>
      <c r="M118" s="27">
        <f>1-_xlfn.PERCENTRANK.EXC([1]Sheet1!$AQ$2:$AQ$860,K118,2)</f>
        <v>0.14000000000000001</v>
      </c>
      <c r="O118" s="27">
        <f t="shared" si="7"/>
        <v>0.92936700521739157</v>
      </c>
    </row>
    <row r="119" spans="2:15" x14ac:dyDescent="0.25">
      <c r="B119" s="5">
        <v>26342</v>
      </c>
      <c r="D119" s="4">
        <v>5</v>
      </c>
      <c r="E119" s="4">
        <v>1.5</v>
      </c>
      <c r="F119" s="23">
        <f t="shared" si="4"/>
        <v>1.5621</v>
      </c>
      <c r="H119" s="4">
        <v>140</v>
      </c>
      <c r="I119" s="23">
        <f t="shared" si="5"/>
        <v>63.636363636363633</v>
      </c>
      <c r="K119" s="23">
        <f t="shared" si="6"/>
        <v>26.078805184608484</v>
      </c>
      <c r="M119" s="27">
        <f>1-_xlfn.PERCENTRANK.EXC([1]Sheet1!$AQ$2:$AQ$860,K119,2)</f>
        <v>0.18000000000000005</v>
      </c>
      <c r="O119" s="27">
        <f t="shared" si="7"/>
        <v>0.96246740685857168</v>
      </c>
    </row>
    <row r="120" spans="2:15" x14ac:dyDescent="0.25">
      <c r="B120" s="5">
        <v>26355</v>
      </c>
      <c r="D120" s="4">
        <v>5</v>
      </c>
      <c r="E120" s="4">
        <v>0</v>
      </c>
      <c r="F120" s="23">
        <f t="shared" si="4"/>
        <v>1.524</v>
      </c>
      <c r="H120" s="4">
        <v>130</v>
      </c>
      <c r="I120" s="23">
        <f t="shared" si="5"/>
        <v>59.090909090909086</v>
      </c>
      <c r="K120" s="23">
        <f t="shared" si="6"/>
        <v>25.441970075859338</v>
      </c>
      <c r="M120" s="27">
        <f>1-_xlfn.PERCENTRANK.EXC([1]Sheet1!$AQ$2:$AQ$860,K120,2)</f>
        <v>0.19999999999999996</v>
      </c>
      <c r="O120" s="27">
        <f t="shared" si="7"/>
        <v>0.98655882092307723</v>
      </c>
    </row>
    <row r="121" spans="2:15" x14ac:dyDescent="0.25">
      <c r="B121" s="5">
        <v>26373</v>
      </c>
      <c r="D121" s="4">
        <v>5</v>
      </c>
      <c r="E121" s="4">
        <v>5</v>
      </c>
      <c r="F121" s="23">
        <f t="shared" si="4"/>
        <v>1.651</v>
      </c>
      <c r="H121" s="4">
        <v>108</v>
      </c>
      <c r="I121" s="23">
        <f t="shared" si="5"/>
        <v>49.090909090909086</v>
      </c>
      <c r="K121" s="23">
        <f t="shared" si="6"/>
        <v>18.009718644504527</v>
      </c>
      <c r="M121" s="27">
        <f>1-_xlfn.PERCENTRANK.EXC([1]Sheet1!$AQ$2:$AQ$860,K121,2)</f>
        <v>0.87</v>
      </c>
      <c r="O121" s="27">
        <f t="shared" si="7"/>
        <v>1.393691955740741</v>
      </c>
    </row>
    <row r="122" spans="2:15" x14ac:dyDescent="0.25">
      <c r="B122" s="5">
        <v>26374</v>
      </c>
      <c r="D122" s="4">
        <v>5</v>
      </c>
      <c r="E122" s="4">
        <v>3</v>
      </c>
      <c r="F122" s="23">
        <f t="shared" si="4"/>
        <v>1.6002000000000001</v>
      </c>
      <c r="H122" s="4">
        <v>95</v>
      </c>
      <c r="I122" s="23">
        <f t="shared" si="5"/>
        <v>43.18181818181818</v>
      </c>
      <c r="K122" s="23">
        <f t="shared" si="6"/>
        <v>16.863681543391856</v>
      </c>
      <c r="M122" s="27">
        <f>1-_xlfn.PERCENTRANK.EXC([1]Sheet1!$AQ$2:$AQ$860,K122,2)</f>
        <v>0.95</v>
      </c>
      <c r="O122" s="27">
        <f t="shared" si="7"/>
        <v>1.4884057158821054</v>
      </c>
    </row>
    <row r="123" spans="2:15" x14ac:dyDescent="0.25">
      <c r="B123" s="5">
        <v>26382</v>
      </c>
      <c r="D123" s="4">
        <v>5</v>
      </c>
      <c r="E123" s="4">
        <v>4</v>
      </c>
      <c r="F123" s="23">
        <f t="shared" si="4"/>
        <v>1.6255999999999999</v>
      </c>
      <c r="H123" s="4">
        <v>113</v>
      </c>
      <c r="I123" s="23">
        <f t="shared" si="5"/>
        <v>51.36363636363636</v>
      </c>
      <c r="K123" s="23">
        <f t="shared" si="6"/>
        <v>19.436961814264535</v>
      </c>
      <c r="M123" s="27">
        <f>1-_xlfn.PERCENTRANK.EXC([1]Sheet1!$AQ$2:$AQ$860,K123,2)</f>
        <v>0.73</v>
      </c>
      <c r="O123" s="27">
        <f t="shared" si="7"/>
        <v>1.2913540830017702</v>
      </c>
    </row>
    <row r="124" spans="2:15" x14ac:dyDescent="0.25">
      <c r="B124" s="5">
        <v>26392</v>
      </c>
      <c r="D124" s="4">
        <v>5</v>
      </c>
      <c r="E124" s="4">
        <v>7</v>
      </c>
      <c r="F124" s="23">
        <f t="shared" si="4"/>
        <v>1.7018</v>
      </c>
      <c r="H124" s="4">
        <v>98</v>
      </c>
      <c r="I124" s="23">
        <f t="shared" si="5"/>
        <v>44.54545454545454</v>
      </c>
      <c r="K124" s="23">
        <f t="shared" si="6"/>
        <v>15.381063184816174</v>
      </c>
      <c r="M124" s="27">
        <f>1-_xlfn.PERCENTRANK.EXC([1]Sheet1!$AQ$2:$AQ$860,K124,2)</f>
        <v>1</v>
      </c>
      <c r="O124" s="27">
        <f t="shared" si="7"/>
        <v>1.6318767889061228</v>
      </c>
    </row>
    <row r="125" spans="2:15" x14ac:dyDescent="0.25">
      <c r="B125" s="5">
        <v>26414</v>
      </c>
      <c r="D125" s="4">
        <v>5</v>
      </c>
      <c r="E125" s="4">
        <v>4</v>
      </c>
      <c r="F125" s="23">
        <f t="shared" si="4"/>
        <v>1.6255999999999999</v>
      </c>
      <c r="H125" s="4">
        <v>101</v>
      </c>
      <c r="I125" s="23">
        <f t="shared" si="5"/>
        <v>45.909090909090907</v>
      </c>
      <c r="K125" s="23">
        <f t="shared" si="6"/>
        <v>17.37285967469662</v>
      </c>
      <c r="M125" s="27">
        <f>1-_xlfn.PERCENTRANK.EXC([1]Sheet1!$AQ$2:$AQ$860,K125,2)</f>
        <v>0.92999999999999994</v>
      </c>
      <c r="O125" s="27">
        <f t="shared" si="7"/>
        <v>1.4447822908831685</v>
      </c>
    </row>
    <row r="126" spans="2:15" x14ac:dyDescent="0.25">
      <c r="B126" s="5">
        <v>26420</v>
      </c>
      <c r="D126" s="4">
        <v>5</v>
      </c>
      <c r="E126" s="4">
        <v>4</v>
      </c>
      <c r="F126" s="23">
        <f t="shared" si="4"/>
        <v>1.6255999999999999</v>
      </c>
      <c r="H126" s="4">
        <v>116</v>
      </c>
      <c r="I126" s="23">
        <f t="shared" si="5"/>
        <v>52.72727272727272</v>
      </c>
      <c r="K126" s="23">
        <f t="shared" si="6"/>
        <v>19.952987349156516</v>
      </c>
      <c r="M126" s="27">
        <f>1-_xlfn.PERCENTRANK.EXC([1]Sheet1!$AQ$2:$AQ$860,K126,2)</f>
        <v>0.65</v>
      </c>
      <c r="O126" s="27">
        <f t="shared" si="7"/>
        <v>1.257956994648276</v>
      </c>
    </row>
    <row r="127" spans="2:15" x14ac:dyDescent="0.25">
      <c r="B127" s="5">
        <v>26423</v>
      </c>
      <c r="D127" s="4">
        <v>5</v>
      </c>
      <c r="E127" s="4">
        <v>4</v>
      </c>
      <c r="F127" s="23">
        <f t="shared" si="4"/>
        <v>1.6255999999999999</v>
      </c>
      <c r="H127" s="4">
        <v>183</v>
      </c>
      <c r="I127" s="23">
        <f t="shared" si="5"/>
        <v>83.181818181818173</v>
      </c>
      <c r="K127" s="23">
        <f t="shared" si="6"/>
        <v>31.477557628410707</v>
      </c>
      <c r="M127" s="27">
        <f>1-_xlfn.PERCENTRANK.EXC([1]Sheet1!$AQ$2:$AQ$860,K127,2)</f>
        <v>5.0000000000000044E-2</v>
      </c>
      <c r="O127" s="27">
        <f t="shared" si="7"/>
        <v>0.79739350480437177</v>
      </c>
    </row>
    <row r="128" spans="2:15" x14ac:dyDescent="0.25">
      <c r="B128" s="5">
        <v>26437</v>
      </c>
      <c r="D128" s="4">
        <v>4</v>
      </c>
      <c r="E128" s="4">
        <v>11</v>
      </c>
      <c r="F128" s="23">
        <f t="shared" si="4"/>
        <v>1.4986000000000002</v>
      </c>
      <c r="H128" s="4">
        <v>130</v>
      </c>
      <c r="I128" s="23">
        <f t="shared" si="5"/>
        <v>59.090909090909086</v>
      </c>
      <c r="K128" s="23">
        <f t="shared" si="6"/>
        <v>26.311718550156165</v>
      </c>
      <c r="M128" s="27">
        <f>1-_xlfn.PERCENTRANK.EXC([1]Sheet1!$AQ$2:$AQ$860,K128,2)</f>
        <v>0.17000000000000004</v>
      </c>
      <c r="O128" s="27">
        <f t="shared" si="7"/>
        <v>0.95394757100923111</v>
      </c>
    </row>
    <row r="129" spans="2:15" x14ac:dyDescent="0.25">
      <c r="B129" s="5">
        <v>26450</v>
      </c>
      <c r="D129" s="4">
        <v>5</v>
      </c>
      <c r="E129" s="4">
        <v>9</v>
      </c>
      <c r="F129" s="23">
        <f t="shared" si="4"/>
        <v>1.7525999999999999</v>
      </c>
      <c r="H129" s="4">
        <v>141</v>
      </c>
      <c r="I129" s="23">
        <f t="shared" si="5"/>
        <v>64.090909090909079</v>
      </c>
      <c r="K129" s="23">
        <f t="shared" si="6"/>
        <v>20.865597095804375</v>
      </c>
      <c r="M129" s="27">
        <f>1-_xlfn.PERCENTRANK.EXC([1]Sheet1!$AQ$2:$AQ$860,K129,2)</f>
        <v>0.55000000000000004</v>
      </c>
      <c r="O129" s="27">
        <f t="shared" si="7"/>
        <v>1.2029370587744683</v>
      </c>
    </row>
    <row r="130" spans="2:15" x14ac:dyDescent="0.25">
      <c r="B130" s="5">
        <v>26451</v>
      </c>
      <c r="D130" s="4">
        <v>5</v>
      </c>
      <c r="E130" s="4">
        <v>5</v>
      </c>
      <c r="F130" s="23">
        <f t="shared" si="4"/>
        <v>1.651</v>
      </c>
      <c r="H130" s="4">
        <v>108</v>
      </c>
      <c r="I130" s="23">
        <f t="shared" si="5"/>
        <v>49.090909090909086</v>
      </c>
      <c r="K130" s="23">
        <f t="shared" si="6"/>
        <v>18.009718644504527</v>
      </c>
      <c r="M130" s="27">
        <f>1-_xlfn.PERCENTRANK.EXC([1]Sheet1!$AQ$2:$AQ$860,K130,2)</f>
        <v>0.87</v>
      </c>
      <c r="O130" s="27">
        <f t="shared" si="7"/>
        <v>1.393691955740741</v>
      </c>
    </row>
    <row r="131" spans="2:15" x14ac:dyDescent="0.25">
      <c r="B131" s="5">
        <v>26456</v>
      </c>
      <c r="D131" s="4">
        <v>5</v>
      </c>
      <c r="E131" s="4">
        <v>2.5</v>
      </c>
      <c r="F131" s="23">
        <f t="shared" si="4"/>
        <v>1.5874999999999999</v>
      </c>
      <c r="H131" s="4">
        <v>203</v>
      </c>
      <c r="I131" s="23">
        <f t="shared" si="5"/>
        <v>92.272727272727266</v>
      </c>
      <c r="K131" s="23">
        <f t="shared" si="6"/>
        <v>36.613891409601003</v>
      </c>
      <c r="M131" s="27">
        <f>1-_xlfn.PERCENTRANK.EXC([1]Sheet1!$AQ$2:$AQ$860,K131,2)</f>
        <v>2.0000000000000018E-2</v>
      </c>
      <c r="O131" s="27">
        <f t="shared" si="7"/>
        <v>0.68553215825123148</v>
      </c>
    </row>
    <row r="132" spans="2:15" x14ac:dyDescent="0.25">
      <c r="B132" s="5">
        <v>26461</v>
      </c>
      <c r="D132" s="4">
        <v>5</v>
      </c>
      <c r="E132" s="4">
        <v>5</v>
      </c>
      <c r="F132" s="23">
        <f t="shared" si="4"/>
        <v>1.651</v>
      </c>
      <c r="H132" s="4">
        <v>164</v>
      </c>
      <c r="I132" s="23">
        <f t="shared" si="5"/>
        <v>74.545454545454533</v>
      </c>
      <c r="K132" s="23">
        <f t="shared" si="6"/>
        <v>27.348091274988352</v>
      </c>
      <c r="M132" s="27">
        <f>1-_xlfn.PERCENTRANK.EXC([1]Sheet1!$AQ$2:$AQ$860,K132,2)</f>
        <v>0.13</v>
      </c>
      <c r="O132" s="27">
        <f t="shared" si="7"/>
        <v>0.91779714158536618</v>
      </c>
    </row>
    <row r="133" spans="2:15" x14ac:dyDescent="0.25">
      <c r="B133" s="5">
        <v>26465</v>
      </c>
      <c r="D133" s="4">
        <v>5</v>
      </c>
      <c r="E133" s="4">
        <v>1</v>
      </c>
      <c r="F133" s="23">
        <f t="shared" ref="F133:F159" si="8">(D133*0.3048)+(E133*0.0254)</f>
        <v>1.5494000000000001</v>
      </c>
      <c r="H133" s="4">
        <v>121</v>
      </c>
      <c r="I133" s="23">
        <f t="shared" ref="I133:I159" si="9">H133/2.2</f>
        <v>54.999999999999993</v>
      </c>
      <c r="K133" s="23">
        <f t="shared" ref="K133:K159" si="10">I133/(F133^2)</f>
        <v>22.910553749083846</v>
      </c>
      <c r="M133" s="27">
        <f>1-_xlfn.PERCENTRANK.EXC([1]Sheet1!$AQ$2:$AQ$860,K133,2)</f>
        <v>0.35</v>
      </c>
      <c r="O133" s="27">
        <f t="shared" ref="O133:O159" si="11">25.1/K133</f>
        <v>1.0955649642909093</v>
      </c>
    </row>
    <row r="134" spans="2:15" x14ac:dyDescent="0.25">
      <c r="B134" s="5">
        <v>26469</v>
      </c>
      <c r="D134" s="4">
        <v>5</v>
      </c>
      <c r="E134" s="4">
        <v>2</v>
      </c>
      <c r="F134" s="23">
        <f t="shared" si="8"/>
        <v>1.5748</v>
      </c>
      <c r="H134" s="4">
        <v>99</v>
      </c>
      <c r="I134" s="23">
        <f t="shared" si="9"/>
        <v>44.999999999999993</v>
      </c>
      <c r="K134" s="23">
        <f t="shared" si="10"/>
        <v>18.145197580717738</v>
      </c>
      <c r="M134" s="27">
        <f>1-_xlfn.PERCENTRANK.EXC([1]Sheet1!$AQ$2:$AQ$860,K134,2)</f>
        <v>0.86</v>
      </c>
      <c r="O134" s="27">
        <f t="shared" si="11"/>
        <v>1.3832861223111115</v>
      </c>
    </row>
    <row r="135" spans="2:15" x14ac:dyDescent="0.25">
      <c r="B135" s="5">
        <v>26475</v>
      </c>
      <c r="D135" s="4">
        <v>5</v>
      </c>
      <c r="E135" s="4">
        <v>1</v>
      </c>
      <c r="F135" s="23">
        <f t="shared" si="8"/>
        <v>1.5494000000000001</v>
      </c>
      <c r="H135" s="4">
        <v>108</v>
      </c>
      <c r="I135" s="23">
        <f t="shared" si="9"/>
        <v>49.090909090909086</v>
      </c>
      <c r="K135" s="23">
        <f t="shared" si="10"/>
        <v>20.449089296702937</v>
      </c>
      <c r="M135" s="27">
        <f>1-_xlfn.PERCENTRANK.EXC([1]Sheet1!$AQ$2:$AQ$860,K135,2)</f>
        <v>0.59000000000000008</v>
      </c>
      <c r="O135" s="27">
        <f t="shared" si="11"/>
        <v>1.2274385248074076</v>
      </c>
    </row>
    <row r="136" spans="2:15" x14ac:dyDescent="0.25">
      <c r="B136" s="5">
        <v>26476</v>
      </c>
      <c r="D136" s="4">
        <v>5</v>
      </c>
      <c r="E136" s="4">
        <v>1</v>
      </c>
      <c r="F136" s="23">
        <f t="shared" si="8"/>
        <v>1.5494000000000001</v>
      </c>
      <c r="H136" s="4">
        <v>122</v>
      </c>
      <c r="I136" s="23">
        <f t="shared" si="9"/>
        <v>55.454545454545453</v>
      </c>
      <c r="K136" s="23">
        <f t="shared" si="10"/>
        <v>23.099897168497762</v>
      </c>
      <c r="M136" s="27">
        <f>1-_xlfn.PERCENTRANK.EXC([1]Sheet1!$AQ$2:$AQ$860,K136,2)</f>
        <v>0.32999999999999996</v>
      </c>
      <c r="O136" s="27">
        <f t="shared" si="11"/>
        <v>1.0865849236000003</v>
      </c>
    </row>
    <row r="137" spans="2:15" x14ac:dyDescent="0.25">
      <c r="B137" s="5">
        <v>26478</v>
      </c>
      <c r="D137" s="4">
        <v>5</v>
      </c>
      <c r="E137" s="4">
        <v>1</v>
      </c>
      <c r="F137" s="23">
        <f t="shared" si="8"/>
        <v>1.5494000000000001</v>
      </c>
      <c r="H137" s="4">
        <v>99</v>
      </c>
      <c r="I137" s="23">
        <f t="shared" si="9"/>
        <v>44.999999999999993</v>
      </c>
      <c r="K137" s="23">
        <f t="shared" si="10"/>
        <v>18.744998521977692</v>
      </c>
      <c r="M137" s="27">
        <f>1-_xlfn.PERCENTRANK.EXC([1]Sheet1!$AQ$2:$AQ$860,K137,2)</f>
        <v>0.81</v>
      </c>
      <c r="O137" s="27">
        <f t="shared" si="11"/>
        <v>1.3390238452444447</v>
      </c>
    </row>
    <row r="138" spans="2:15" x14ac:dyDescent="0.25">
      <c r="B138" s="5">
        <v>26493</v>
      </c>
      <c r="D138" s="4">
        <v>5</v>
      </c>
      <c r="E138" s="4">
        <v>1</v>
      </c>
      <c r="F138" s="23">
        <f t="shared" si="8"/>
        <v>1.5494000000000001</v>
      </c>
      <c r="H138" s="4">
        <v>104</v>
      </c>
      <c r="I138" s="23">
        <f t="shared" si="9"/>
        <v>47.272727272727266</v>
      </c>
      <c r="K138" s="23">
        <f t="shared" si="10"/>
        <v>19.691715619047272</v>
      </c>
      <c r="M138" s="27">
        <f>1-_xlfn.PERCENTRANK.EXC([1]Sheet1!$AQ$2:$AQ$860,K138,2)</f>
        <v>0.7</v>
      </c>
      <c r="O138" s="27">
        <f t="shared" si="11"/>
        <v>1.2746476988384619</v>
      </c>
    </row>
    <row r="139" spans="2:15" x14ac:dyDescent="0.25">
      <c r="B139" s="5">
        <v>26510</v>
      </c>
      <c r="D139" s="4">
        <v>5</v>
      </c>
      <c r="E139" s="4">
        <v>0.5</v>
      </c>
      <c r="F139" s="23">
        <f t="shared" si="8"/>
        <v>1.5367</v>
      </c>
      <c r="H139" s="4">
        <v>117</v>
      </c>
      <c r="I139" s="23">
        <f t="shared" si="9"/>
        <v>53.18181818181818</v>
      </c>
      <c r="K139" s="23">
        <f t="shared" si="10"/>
        <v>22.520861429078415</v>
      </c>
      <c r="M139" s="27">
        <f>1-_xlfn.PERCENTRANK.EXC([1]Sheet1!$AQ$2:$AQ$860,K139,2)</f>
        <v>0.38</v>
      </c>
      <c r="O139" s="27">
        <f t="shared" si="11"/>
        <v>1.1145221988529916</v>
      </c>
    </row>
    <row r="140" spans="2:15" x14ac:dyDescent="0.25">
      <c r="B140" s="5">
        <v>26519</v>
      </c>
      <c r="D140" s="4">
        <v>5</v>
      </c>
      <c r="E140" s="4">
        <v>7</v>
      </c>
      <c r="F140" s="23">
        <f t="shared" si="8"/>
        <v>1.7018</v>
      </c>
      <c r="H140" s="4">
        <v>158</v>
      </c>
      <c r="I140" s="23">
        <f t="shared" si="9"/>
        <v>71.818181818181813</v>
      </c>
      <c r="K140" s="23">
        <f t="shared" si="10"/>
        <v>24.798040644907712</v>
      </c>
      <c r="M140" s="27">
        <f>1-_xlfn.PERCENTRANK.EXC([1]Sheet1!$AQ$2:$AQ$860,K140,2)</f>
        <v>0.21999999999999997</v>
      </c>
      <c r="O140" s="27">
        <f t="shared" si="11"/>
        <v>1.0121767424860761</v>
      </c>
    </row>
    <row r="141" spans="2:15" x14ac:dyDescent="0.25">
      <c r="B141" s="5">
        <v>26532</v>
      </c>
      <c r="D141" s="4">
        <v>5</v>
      </c>
      <c r="E141" s="4">
        <v>3</v>
      </c>
      <c r="F141" s="23">
        <f t="shared" si="8"/>
        <v>1.6002000000000001</v>
      </c>
      <c r="H141" s="4">
        <v>143</v>
      </c>
      <c r="I141" s="23">
        <f t="shared" si="9"/>
        <v>65</v>
      </c>
      <c r="K141" s="23">
        <f t="shared" si="10"/>
        <v>25.384278533737213</v>
      </c>
      <c r="M141" s="27">
        <f>1-_xlfn.PERCENTRANK.EXC([1]Sheet1!$AQ$2:$AQ$860,K141,2)</f>
        <v>0.19999999999999996</v>
      </c>
      <c r="O141" s="27">
        <f t="shared" si="11"/>
        <v>0.98880100006153859</v>
      </c>
    </row>
    <row r="142" spans="2:15" x14ac:dyDescent="0.25">
      <c r="B142" s="5">
        <v>26563</v>
      </c>
      <c r="D142" s="4">
        <v>5</v>
      </c>
      <c r="E142" s="4">
        <v>0</v>
      </c>
      <c r="F142" s="23">
        <f t="shared" si="8"/>
        <v>1.524</v>
      </c>
      <c r="H142" s="4">
        <v>103</v>
      </c>
      <c r="I142" s="23">
        <f t="shared" si="9"/>
        <v>46.818181818181813</v>
      </c>
      <c r="K142" s="23">
        <f t="shared" si="10"/>
        <v>20.157868598565475</v>
      </c>
      <c r="M142" s="27">
        <f>1-_xlfn.PERCENTRANK.EXC([1]Sheet1!$AQ$2:$AQ$860,K142,2)</f>
        <v>0.62</v>
      </c>
      <c r="O142" s="27">
        <f t="shared" si="11"/>
        <v>1.2451713273786411</v>
      </c>
    </row>
    <row r="143" spans="2:15" x14ac:dyDescent="0.25">
      <c r="B143" s="5">
        <v>26565</v>
      </c>
      <c r="D143" s="4">
        <v>5</v>
      </c>
      <c r="E143" s="4">
        <v>6</v>
      </c>
      <c r="F143" s="23">
        <f t="shared" si="8"/>
        <v>1.6764000000000001</v>
      </c>
      <c r="H143" s="4">
        <v>126</v>
      </c>
      <c r="I143" s="23">
        <f t="shared" si="9"/>
        <v>57.272727272727266</v>
      </c>
      <c r="K143" s="23">
        <f t="shared" si="10"/>
        <v>20.37945473336476</v>
      </c>
      <c r="M143" s="27">
        <f>1-_xlfn.PERCENTRANK.EXC([1]Sheet1!$AQ$2:$AQ$860,K143,2)</f>
        <v>0.6</v>
      </c>
      <c r="O143" s="27">
        <f t="shared" si="11"/>
        <v>1.2316325597714288</v>
      </c>
    </row>
    <row r="144" spans="2:15" x14ac:dyDescent="0.25">
      <c r="B144" s="5">
        <v>26575</v>
      </c>
      <c r="D144" s="4">
        <v>5</v>
      </c>
      <c r="E144" s="4">
        <v>6</v>
      </c>
      <c r="F144" s="23">
        <f t="shared" si="8"/>
        <v>1.6764000000000001</v>
      </c>
      <c r="H144" s="4">
        <v>126</v>
      </c>
      <c r="I144" s="23">
        <f t="shared" si="9"/>
        <v>57.272727272727266</v>
      </c>
      <c r="K144" s="23">
        <f t="shared" si="10"/>
        <v>20.37945473336476</v>
      </c>
      <c r="M144" s="27">
        <f>1-_xlfn.PERCENTRANK.EXC([1]Sheet1!$AQ$2:$AQ$860,K144,2)</f>
        <v>0.6</v>
      </c>
      <c r="O144" s="27">
        <f t="shared" si="11"/>
        <v>1.2316325597714288</v>
      </c>
    </row>
    <row r="145" spans="2:15" x14ac:dyDescent="0.25">
      <c r="B145" s="5">
        <v>26580</v>
      </c>
      <c r="D145" s="4">
        <v>5</v>
      </c>
      <c r="E145" s="4">
        <v>2</v>
      </c>
      <c r="F145" s="23">
        <f t="shared" si="8"/>
        <v>1.5748</v>
      </c>
      <c r="H145" s="4">
        <v>112</v>
      </c>
      <c r="I145" s="23">
        <f t="shared" si="9"/>
        <v>50.909090909090907</v>
      </c>
      <c r="K145" s="23">
        <f t="shared" si="10"/>
        <v>20.527900293337243</v>
      </c>
      <c r="M145" s="27">
        <f>1-_xlfn.PERCENTRANK.EXC([1]Sheet1!$AQ$2:$AQ$860,K145,2)</f>
        <v>0.58000000000000007</v>
      </c>
      <c r="O145" s="27">
        <f t="shared" si="11"/>
        <v>1.2227261259714286</v>
      </c>
    </row>
    <row r="146" spans="2:15" x14ac:dyDescent="0.25">
      <c r="B146" s="5">
        <v>26597</v>
      </c>
      <c r="D146" s="4">
        <v>5</v>
      </c>
      <c r="E146" s="4">
        <v>1</v>
      </c>
      <c r="F146" s="23">
        <f t="shared" si="8"/>
        <v>1.5494000000000001</v>
      </c>
      <c r="H146" s="4">
        <v>185</v>
      </c>
      <c r="I146" s="23">
        <f t="shared" si="9"/>
        <v>84.090909090909079</v>
      </c>
      <c r="K146" s="23">
        <f t="shared" si="10"/>
        <v>35.028532591574475</v>
      </c>
      <c r="M146" s="27">
        <f>1-_xlfn.PERCENTRANK.EXC([1]Sheet1!$AQ$2:$AQ$860,K146,2)</f>
        <v>2.0000000000000018E-2</v>
      </c>
      <c r="O146" s="27">
        <f t="shared" si="11"/>
        <v>0.71655870637405417</v>
      </c>
    </row>
    <row r="147" spans="2:15" x14ac:dyDescent="0.25">
      <c r="B147" s="5">
        <v>26617</v>
      </c>
      <c r="D147" s="4">
        <v>5</v>
      </c>
      <c r="E147" s="4">
        <v>4</v>
      </c>
      <c r="F147" s="23">
        <f t="shared" si="8"/>
        <v>1.6255999999999999</v>
      </c>
      <c r="H147" s="4">
        <v>158</v>
      </c>
      <c r="I147" s="23">
        <f t="shared" si="9"/>
        <v>71.818181818181813</v>
      </c>
      <c r="K147" s="23">
        <f t="shared" si="10"/>
        <v>27.17734483764422</v>
      </c>
      <c r="M147" s="27">
        <f>1-_xlfn.PERCENTRANK.EXC([1]Sheet1!$AQ$2:$AQ$860,K147,2)</f>
        <v>0.14000000000000001</v>
      </c>
      <c r="O147" s="27">
        <f t="shared" si="11"/>
        <v>0.92356336315949372</v>
      </c>
    </row>
    <row r="148" spans="2:15" x14ac:dyDescent="0.25">
      <c r="B148" s="5">
        <v>26618</v>
      </c>
      <c r="D148" s="4">
        <v>5</v>
      </c>
      <c r="E148" s="4">
        <v>6</v>
      </c>
      <c r="F148" s="23">
        <f t="shared" si="8"/>
        <v>1.6764000000000001</v>
      </c>
      <c r="H148" s="4">
        <v>130</v>
      </c>
      <c r="I148" s="23">
        <f t="shared" si="9"/>
        <v>59.090909090909086</v>
      </c>
      <c r="K148" s="23">
        <f t="shared" si="10"/>
        <v>21.026421550296977</v>
      </c>
      <c r="M148" s="27">
        <f>1-_xlfn.PERCENTRANK.EXC([1]Sheet1!$AQ$2:$AQ$860,K148,2)</f>
        <v>0.53</v>
      </c>
      <c r="O148" s="27">
        <f t="shared" si="11"/>
        <v>1.1937361733169232</v>
      </c>
    </row>
    <row r="149" spans="2:15" x14ac:dyDescent="0.25">
      <c r="B149" s="5">
        <v>26657</v>
      </c>
      <c r="D149" s="4">
        <v>5</v>
      </c>
      <c r="E149" s="4">
        <v>0</v>
      </c>
      <c r="F149" s="23">
        <f t="shared" si="8"/>
        <v>1.524</v>
      </c>
      <c r="H149" s="4">
        <v>86</v>
      </c>
      <c r="I149" s="23">
        <f t="shared" si="9"/>
        <v>39.090909090909086</v>
      </c>
      <c r="K149" s="23">
        <f t="shared" si="10"/>
        <v>16.830841742491561</v>
      </c>
      <c r="M149" s="27">
        <f>1-_xlfn.PERCENTRANK.EXC([1]Sheet1!$AQ$2:$AQ$860,K149,2)</f>
        <v>0.95</v>
      </c>
      <c r="O149" s="27">
        <f t="shared" si="11"/>
        <v>1.4913098455813958</v>
      </c>
    </row>
    <row r="150" spans="2:15" x14ac:dyDescent="0.25">
      <c r="B150" s="5">
        <v>26659</v>
      </c>
      <c r="D150" s="4">
        <v>5</v>
      </c>
      <c r="E150" s="4">
        <v>4</v>
      </c>
      <c r="F150" s="23">
        <f t="shared" si="8"/>
        <v>1.6255999999999999</v>
      </c>
      <c r="H150" s="4">
        <v>179</v>
      </c>
      <c r="I150" s="23">
        <f t="shared" si="9"/>
        <v>81.36363636363636</v>
      </c>
      <c r="K150" s="23">
        <f t="shared" si="10"/>
        <v>30.789523581888073</v>
      </c>
      <c r="M150" s="27">
        <f>1-_xlfn.PERCENTRANK.EXC([1]Sheet1!$AQ$2:$AQ$860,K150,2)</f>
        <v>5.0000000000000044E-2</v>
      </c>
      <c r="O150" s="27">
        <f t="shared" si="11"/>
        <v>0.81521235407374304</v>
      </c>
    </row>
    <row r="151" spans="2:15" x14ac:dyDescent="0.25">
      <c r="B151" s="5">
        <v>26663</v>
      </c>
      <c r="D151" s="4">
        <v>5</v>
      </c>
      <c r="E151" s="4">
        <v>4</v>
      </c>
      <c r="F151" s="23">
        <f t="shared" si="8"/>
        <v>1.6255999999999999</v>
      </c>
      <c r="H151" s="4">
        <v>122</v>
      </c>
      <c r="I151" s="23">
        <f t="shared" si="9"/>
        <v>55.454545454545453</v>
      </c>
      <c r="K151" s="23">
        <f t="shared" si="10"/>
        <v>20.985038418940473</v>
      </c>
      <c r="M151" s="27">
        <f>1-_xlfn.PERCENTRANK.EXC([1]Sheet1!$AQ$2:$AQ$860,K151,2)</f>
        <v>0.54</v>
      </c>
      <c r="O151" s="27">
        <f t="shared" si="11"/>
        <v>1.1960902572065575</v>
      </c>
    </row>
    <row r="152" spans="2:15" x14ac:dyDescent="0.25">
      <c r="B152" s="5">
        <v>26675</v>
      </c>
      <c r="D152" s="4">
        <v>5</v>
      </c>
      <c r="E152" s="4">
        <v>3</v>
      </c>
      <c r="F152" s="23">
        <f t="shared" si="8"/>
        <v>1.6002000000000001</v>
      </c>
      <c r="H152" s="4">
        <v>116</v>
      </c>
      <c r="I152" s="23">
        <f t="shared" si="9"/>
        <v>52.72727272727272</v>
      </c>
      <c r="K152" s="23">
        <f t="shared" si="10"/>
        <v>20.591442726667946</v>
      </c>
      <c r="M152" s="27">
        <f>1-_xlfn.PERCENTRANK.EXC([1]Sheet1!$AQ$2:$AQ$860,K152,2)</f>
        <v>0.58000000000000007</v>
      </c>
      <c r="O152" s="27">
        <f t="shared" si="11"/>
        <v>1.218952956972414</v>
      </c>
    </row>
    <row r="153" spans="2:15" x14ac:dyDescent="0.25">
      <c r="B153" s="5">
        <v>26677</v>
      </c>
      <c r="D153" s="4">
        <v>5</v>
      </c>
      <c r="E153" s="4">
        <v>6</v>
      </c>
      <c r="F153" s="23">
        <f t="shared" si="8"/>
        <v>1.6764000000000001</v>
      </c>
      <c r="H153" s="4">
        <v>170</v>
      </c>
      <c r="I153" s="23">
        <f t="shared" si="9"/>
        <v>77.272727272727266</v>
      </c>
      <c r="K153" s="23">
        <f t="shared" si="10"/>
        <v>27.496089719619121</v>
      </c>
      <c r="M153" s="27">
        <f>1-_xlfn.PERCENTRANK.EXC([1]Sheet1!$AQ$2:$AQ$860,K153,2)</f>
        <v>0.12</v>
      </c>
      <c r="O153" s="27">
        <f t="shared" si="11"/>
        <v>0.91285707371294134</v>
      </c>
    </row>
    <row r="154" spans="2:15" x14ac:dyDescent="0.25">
      <c r="B154" s="5">
        <v>26679</v>
      </c>
      <c r="D154" s="4">
        <v>5</v>
      </c>
      <c r="E154" s="4">
        <v>2</v>
      </c>
      <c r="F154" s="23">
        <f t="shared" si="8"/>
        <v>1.5748</v>
      </c>
      <c r="H154" s="4">
        <v>110</v>
      </c>
      <c r="I154" s="23">
        <f t="shared" si="9"/>
        <v>49.999999999999993</v>
      </c>
      <c r="K154" s="23">
        <f t="shared" si="10"/>
        <v>20.161330645241932</v>
      </c>
      <c r="M154" s="27">
        <f>1-_xlfn.PERCENTRANK.EXC([1]Sheet1!$AQ$2:$AQ$860,K154,2)</f>
        <v>0.62</v>
      </c>
      <c r="O154" s="27">
        <f t="shared" si="11"/>
        <v>1.2449575100800003</v>
      </c>
    </row>
    <row r="155" spans="2:15" x14ac:dyDescent="0.25">
      <c r="B155" s="5">
        <v>26681</v>
      </c>
      <c r="D155" s="4">
        <v>5</v>
      </c>
      <c r="E155" s="4">
        <v>5</v>
      </c>
      <c r="F155" s="23">
        <f t="shared" si="8"/>
        <v>1.651</v>
      </c>
      <c r="H155" s="4">
        <v>159</v>
      </c>
      <c r="I155" s="23">
        <f t="shared" si="9"/>
        <v>72.272727272727266</v>
      </c>
      <c r="K155" s="23">
        <f t="shared" si="10"/>
        <v>26.514308004409443</v>
      </c>
      <c r="M155" s="27">
        <f>1-_xlfn.PERCENTRANK.EXC([1]Sheet1!$AQ$2:$AQ$860,K155,2)</f>
        <v>0.16000000000000003</v>
      </c>
      <c r="O155" s="27">
        <f t="shared" si="11"/>
        <v>0.94665868691823918</v>
      </c>
    </row>
    <row r="156" spans="2:15" x14ac:dyDescent="0.25">
      <c r="B156" s="5">
        <v>26707</v>
      </c>
      <c r="D156" s="4">
        <v>5</v>
      </c>
      <c r="E156" s="4">
        <v>2</v>
      </c>
      <c r="F156" s="23">
        <f t="shared" si="8"/>
        <v>1.5748</v>
      </c>
      <c r="H156" s="4">
        <v>107</v>
      </c>
      <c r="I156" s="23">
        <f t="shared" si="9"/>
        <v>48.636363636363633</v>
      </c>
      <c r="K156" s="23">
        <f t="shared" si="10"/>
        <v>19.611476173098971</v>
      </c>
      <c r="M156" s="27">
        <f>1-_xlfn.PERCENTRANK.EXC([1]Sheet1!$AQ$2:$AQ$860,K156,2)</f>
        <v>0.7</v>
      </c>
      <c r="O156" s="27">
        <f t="shared" si="11"/>
        <v>1.2798628608299067</v>
      </c>
    </row>
    <row r="157" spans="2:15" x14ac:dyDescent="0.25">
      <c r="B157" s="5">
        <v>26712</v>
      </c>
      <c r="D157" s="4">
        <v>5</v>
      </c>
      <c r="E157" s="4">
        <v>9</v>
      </c>
      <c r="F157" s="23">
        <f t="shared" si="8"/>
        <v>1.7525999999999999</v>
      </c>
      <c r="H157" s="4">
        <v>138</v>
      </c>
      <c r="I157" s="23">
        <f t="shared" si="9"/>
        <v>62.72727272727272</v>
      </c>
      <c r="K157" s="23">
        <f t="shared" si="10"/>
        <v>20.42164822142556</v>
      </c>
      <c r="M157" s="27">
        <f>1-_xlfn.PERCENTRANK.EXC([1]Sheet1!$AQ$2:$AQ$860,K157,2)</f>
        <v>0.59000000000000008</v>
      </c>
      <c r="O157" s="27">
        <f t="shared" si="11"/>
        <v>1.2290878644000001</v>
      </c>
    </row>
    <row r="158" spans="2:15" x14ac:dyDescent="0.25">
      <c r="B158" s="5">
        <v>26753</v>
      </c>
      <c r="D158" s="4">
        <v>5</v>
      </c>
      <c r="E158" s="4">
        <v>7</v>
      </c>
      <c r="F158" s="23">
        <f t="shared" si="8"/>
        <v>1.7018</v>
      </c>
      <c r="H158" s="4">
        <v>150</v>
      </c>
      <c r="I158" s="23">
        <f t="shared" si="9"/>
        <v>68.181818181818173</v>
      </c>
      <c r="K158" s="23">
        <f t="shared" si="10"/>
        <v>23.54244365022884</v>
      </c>
      <c r="M158" s="27">
        <f>1-_xlfn.PERCENTRANK.EXC([1]Sheet1!$AQ$2:$AQ$860,K158,2)</f>
        <v>0.30000000000000004</v>
      </c>
      <c r="O158" s="27">
        <f t="shared" si="11"/>
        <v>1.0661595020853334</v>
      </c>
    </row>
    <row r="159" spans="2:15" x14ac:dyDescent="0.25">
      <c r="B159" s="5">
        <v>28187</v>
      </c>
      <c r="D159" s="4">
        <v>5</v>
      </c>
      <c r="E159" s="4">
        <v>3</v>
      </c>
      <c r="F159" s="23">
        <f t="shared" si="8"/>
        <v>1.6002000000000001</v>
      </c>
      <c r="H159" s="4">
        <v>96</v>
      </c>
      <c r="I159" s="23">
        <f t="shared" si="9"/>
        <v>43.636363636363633</v>
      </c>
      <c r="K159" s="23">
        <f t="shared" si="10"/>
        <v>17.041193980690714</v>
      </c>
      <c r="M159" s="27">
        <f>1-_xlfn.PERCENTRANK.EXC([1]Sheet1!$AQ$2:$AQ$860,K159,2)</f>
        <v>0.94</v>
      </c>
      <c r="O159" s="27">
        <f t="shared" si="11"/>
        <v>1.4729014896750003</v>
      </c>
    </row>
    <row r="160" spans="2:15" x14ac:dyDescent="0.25">
      <c r="I160" s="23"/>
    </row>
  </sheetData>
  <mergeCells count="2">
    <mergeCell ref="D2:F2"/>
    <mergeCell ref="H2:I2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59"/>
  <sheetViews>
    <sheetView zoomScale="80" zoomScaleNormal="80" workbookViewId="0">
      <selection activeCell="B51" sqref="B51"/>
    </sheetView>
  </sheetViews>
  <sheetFormatPr defaultRowHeight="15" x14ac:dyDescent="0.25"/>
  <cols>
    <col min="1" max="1" width="9.140625" style="5"/>
    <col min="2" max="2" width="11.42578125" style="5" customWidth="1"/>
    <col min="3" max="3" width="9.140625" style="5"/>
    <col min="4" max="4" width="9.140625" style="4"/>
    <col min="5" max="8" width="9.140625" style="5"/>
    <col min="9" max="9" width="10" style="5" bestFit="1" customWidth="1"/>
    <col min="10" max="10" width="10.5703125" style="5" bestFit="1" customWidth="1"/>
    <col min="11" max="11" width="16" style="5" customWidth="1"/>
    <col min="12" max="12" width="9.140625" style="5"/>
    <col min="13" max="13" width="12.5703125" style="5" customWidth="1"/>
    <col min="14" max="14" width="10.5703125" style="5" bestFit="1" customWidth="1"/>
    <col min="15" max="15" width="15" style="5" bestFit="1" customWidth="1"/>
    <col min="16" max="16" width="9.140625" style="5"/>
    <col min="17" max="17" width="10" style="5" bestFit="1" customWidth="1"/>
    <col min="18" max="18" width="10.5703125" style="5" bestFit="1" customWidth="1"/>
    <col min="19" max="19" width="15" style="5" bestFit="1" customWidth="1"/>
    <col min="20" max="16384" width="9.140625" style="5"/>
  </cols>
  <sheetData>
    <row r="2" spans="2:28" ht="15.75" x14ac:dyDescent="0.25">
      <c r="B2" s="17"/>
      <c r="C2" s="17"/>
      <c r="D2" s="39" t="s">
        <v>68</v>
      </c>
      <c r="E2" s="39"/>
      <c r="F2" s="39"/>
      <c r="G2" s="39"/>
      <c r="H2" s="17"/>
      <c r="I2" s="39" t="s">
        <v>63</v>
      </c>
      <c r="J2" s="39"/>
      <c r="K2" s="39"/>
      <c r="L2" s="17"/>
      <c r="M2" s="39" t="s">
        <v>65</v>
      </c>
      <c r="N2" s="39"/>
      <c r="O2" s="39"/>
      <c r="P2" s="14"/>
      <c r="Q2" s="39" t="s">
        <v>66</v>
      </c>
      <c r="R2" s="39"/>
      <c r="S2" s="39"/>
      <c r="T2" s="17"/>
      <c r="U2" s="39" t="s">
        <v>54</v>
      </c>
      <c r="V2" s="39"/>
      <c r="W2" s="39"/>
      <c r="X2" s="39"/>
    </row>
    <row r="3" spans="2:28" ht="31.5" x14ac:dyDescent="0.25">
      <c r="B3" s="14" t="s">
        <v>48</v>
      </c>
      <c r="C3" s="17"/>
      <c r="D3" s="16" t="s">
        <v>50</v>
      </c>
      <c r="E3" s="14" t="s">
        <v>51</v>
      </c>
      <c r="F3" s="14" t="s">
        <v>52</v>
      </c>
      <c r="G3" s="14" t="s">
        <v>53</v>
      </c>
      <c r="H3" s="17"/>
      <c r="I3" s="19" t="s">
        <v>64</v>
      </c>
      <c r="J3" s="14" t="s">
        <v>55</v>
      </c>
      <c r="K3" s="18" t="s">
        <v>56</v>
      </c>
      <c r="L3" s="17"/>
      <c r="M3" s="18" t="s">
        <v>64</v>
      </c>
      <c r="N3" s="14" t="s">
        <v>55</v>
      </c>
      <c r="O3" s="18" t="s">
        <v>56</v>
      </c>
      <c r="P3" s="17"/>
      <c r="Q3" s="18" t="s">
        <v>64</v>
      </c>
      <c r="R3" s="14" t="s">
        <v>55</v>
      </c>
      <c r="S3" s="18" t="s">
        <v>56</v>
      </c>
      <c r="T3" s="17"/>
      <c r="U3" s="18" t="s">
        <v>50</v>
      </c>
      <c r="V3" s="18" t="s">
        <v>51</v>
      </c>
      <c r="W3" s="18" t="s">
        <v>52</v>
      </c>
      <c r="X3" s="18" t="s">
        <v>53</v>
      </c>
      <c r="AB3" s="10"/>
    </row>
    <row r="4" spans="2:28" x14ac:dyDescent="0.25">
      <c r="B4" s="5">
        <v>21405</v>
      </c>
      <c r="D4" s="4">
        <v>9</v>
      </c>
      <c r="E4" s="5">
        <v>8</v>
      </c>
      <c r="F4" s="5">
        <v>10</v>
      </c>
      <c r="G4" s="5">
        <v>12</v>
      </c>
      <c r="I4" s="5">
        <f>E4-D4</f>
        <v>-1</v>
      </c>
      <c r="J4" s="24">
        <f>I4/E4</f>
        <v>-0.125</v>
      </c>
      <c r="K4" s="5">
        <f>12-E4</f>
        <v>4</v>
      </c>
      <c r="M4" s="5">
        <f>F4-E4</f>
        <v>2</v>
      </c>
      <c r="N4" s="24">
        <f>M4/F4</f>
        <v>0.2</v>
      </c>
      <c r="O4" s="5">
        <f>12-F4</f>
        <v>2</v>
      </c>
      <c r="Q4" s="5">
        <f>G4-F4</f>
        <v>2</v>
      </c>
      <c r="R4" s="24">
        <f>Q4/G4</f>
        <v>0.16666666666666666</v>
      </c>
      <c r="S4" s="5">
        <f>12-G4</f>
        <v>0</v>
      </c>
      <c r="U4" s="5" t="str">
        <f>IF(D4&lt;=12,"Pass","No Pass")</f>
        <v>Pass</v>
      </c>
      <c r="V4" s="5" t="str">
        <f>IF(E4&lt;=12,"Pass","No Pass")</f>
        <v>Pass</v>
      </c>
      <c r="W4" s="5" t="str">
        <f>IF(F4&lt;=12,"Pass","No Pass")</f>
        <v>Pass</v>
      </c>
      <c r="X4" s="5" t="str">
        <f>IF(G4&lt;=12,"Pass","No Pass")</f>
        <v>Pass</v>
      </c>
    </row>
    <row r="5" spans="2:28" x14ac:dyDescent="0.25">
      <c r="B5" s="5">
        <v>21665</v>
      </c>
      <c r="D5" s="4">
        <v>0</v>
      </c>
      <c r="E5" s="5">
        <v>1</v>
      </c>
      <c r="F5" s="5">
        <v>2</v>
      </c>
      <c r="G5" s="5">
        <v>5</v>
      </c>
      <c r="I5" s="5">
        <f>E5-D5</f>
        <v>1</v>
      </c>
      <c r="J5" s="24">
        <f>I5/E5</f>
        <v>1</v>
      </c>
      <c r="K5" s="5">
        <f t="shared" ref="K5:K68" si="0">12-E5</f>
        <v>11</v>
      </c>
      <c r="M5" s="5">
        <f>F5-E5</f>
        <v>1</v>
      </c>
      <c r="N5" s="24">
        <f>M5/F5</f>
        <v>0.5</v>
      </c>
      <c r="O5" s="5">
        <f t="shared" ref="O5:O68" si="1">12-F5</f>
        <v>10</v>
      </c>
      <c r="Q5" s="5">
        <f>G5-F5</f>
        <v>3</v>
      </c>
      <c r="R5" s="24">
        <f>Q5/G5</f>
        <v>0.6</v>
      </c>
      <c r="S5" s="5">
        <f t="shared" ref="S5:S68" si="2">12-G5</f>
        <v>7</v>
      </c>
      <c r="U5" s="5" t="str">
        <f t="shared" ref="U5:X68" si="3">IF(D5&lt;=12,"Pass","No Pass")</f>
        <v>Pass</v>
      </c>
      <c r="V5" s="5" t="str">
        <f t="shared" si="3"/>
        <v>Pass</v>
      </c>
      <c r="W5" s="5" t="str">
        <f t="shared" si="3"/>
        <v>Pass</v>
      </c>
      <c r="X5" s="5" t="str">
        <f t="shared" si="3"/>
        <v>Pass</v>
      </c>
    </row>
    <row r="6" spans="2:28" x14ac:dyDescent="0.25">
      <c r="B6" s="5">
        <v>21715</v>
      </c>
      <c r="D6" s="4">
        <v>10</v>
      </c>
      <c r="E6" s="5">
        <v>12</v>
      </c>
      <c r="F6" s="5">
        <v>15</v>
      </c>
      <c r="G6" s="5">
        <v>8</v>
      </c>
      <c r="I6" s="5">
        <f t="shared" ref="I6:I69" si="4">E6-D6</f>
        <v>2</v>
      </c>
      <c r="J6" s="24">
        <f t="shared" ref="J6:J69" si="5">I6/E6</f>
        <v>0.16666666666666666</v>
      </c>
      <c r="K6" s="5">
        <f t="shared" si="0"/>
        <v>0</v>
      </c>
      <c r="M6" s="5">
        <f>F6-E6</f>
        <v>3</v>
      </c>
      <c r="N6" s="24">
        <f>M6/F6</f>
        <v>0.2</v>
      </c>
      <c r="O6" s="5">
        <f t="shared" si="1"/>
        <v>-3</v>
      </c>
      <c r="Q6" s="5">
        <f t="shared" ref="Q6:Q69" si="6">G6-F6</f>
        <v>-7</v>
      </c>
      <c r="R6" s="24">
        <f t="shared" ref="R6:R69" si="7">Q6/G6</f>
        <v>-0.875</v>
      </c>
      <c r="S6" s="5">
        <f t="shared" si="2"/>
        <v>4</v>
      </c>
      <c r="U6" s="5" t="str">
        <f t="shared" si="3"/>
        <v>Pass</v>
      </c>
      <c r="V6" s="5" t="str">
        <f t="shared" si="3"/>
        <v>Pass</v>
      </c>
      <c r="W6" s="5" t="str">
        <f t="shared" si="3"/>
        <v>No Pass</v>
      </c>
      <c r="X6" s="5" t="str">
        <f t="shared" si="3"/>
        <v>Pass</v>
      </c>
    </row>
    <row r="7" spans="2:28" x14ac:dyDescent="0.25">
      <c r="B7" s="5">
        <v>22072</v>
      </c>
      <c r="D7" s="4">
        <v>15</v>
      </c>
      <c r="E7" s="5">
        <v>21</v>
      </c>
      <c r="F7" s="5">
        <v>22</v>
      </c>
      <c r="G7" s="5">
        <v>20</v>
      </c>
      <c r="I7" s="5">
        <f t="shared" si="4"/>
        <v>6</v>
      </c>
      <c r="J7" s="24">
        <f t="shared" si="5"/>
        <v>0.2857142857142857</v>
      </c>
      <c r="K7" s="5">
        <f t="shared" si="0"/>
        <v>-9</v>
      </c>
      <c r="M7" s="5">
        <f t="shared" ref="M7:M70" si="8">F7-E7</f>
        <v>1</v>
      </c>
      <c r="N7" s="24">
        <f t="shared" ref="N7:N70" si="9">M7/F7</f>
        <v>4.5454545454545456E-2</v>
      </c>
      <c r="O7" s="5">
        <f t="shared" si="1"/>
        <v>-10</v>
      </c>
      <c r="Q7" s="5">
        <f t="shared" si="6"/>
        <v>-2</v>
      </c>
      <c r="R7" s="24">
        <f t="shared" si="7"/>
        <v>-0.1</v>
      </c>
      <c r="S7" s="5">
        <f t="shared" si="2"/>
        <v>-8</v>
      </c>
      <c r="U7" s="5" t="str">
        <f t="shared" si="3"/>
        <v>No Pass</v>
      </c>
      <c r="V7" s="5" t="str">
        <f t="shared" si="3"/>
        <v>No Pass</v>
      </c>
      <c r="W7" s="5" t="str">
        <f t="shared" si="3"/>
        <v>No Pass</v>
      </c>
      <c r="X7" s="5" t="str">
        <f t="shared" si="3"/>
        <v>No Pass</v>
      </c>
    </row>
    <row r="8" spans="2:28" x14ac:dyDescent="0.25">
      <c r="B8" s="5">
        <v>22330</v>
      </c>
      <c r="D8" s="4">
        <v>8</v>
      </c>
      <c r="E8" s="5">
        <v>12</v>
      </c>
      <c r="F8" s="5">
        <v>25</v>
      </c>
      <c r="G8" s="5">
        <v>23</v>
      </c>
      <c r="I8" s="5">
        <f t="shared" si="4"/>
        <v>4</v>
      </c>
      <c r="J8" s="24">
        <f t="shared" si="5"/>
        <v>0.33333333333333331</v>
      </c>
      <c r="K8" s="5">
        <f t="shared" si="0"/>
        <v>0</v>
      </c>
      <c r="M8" s="5">
        <f t="shared" si="8"/>
        <v>13</v>
      </c>
      <c r="N8" s="24">
        <f t="shared" si="9"/>
        <v>0.52</v>
      </c>
      <c r="O8" s="5">
        <f t="shared" si="1"/>
        <v>-13</v>
      </c>
      <c r="Q8" s="5">
        <f t="shared" si="6"/>
        <v>-2</v>
      </c>
      <c r="R8" s="24">
        <f t="shared" si="7"/>
        <v>-8.6956521739130432E-2</v>
      </c>
      <c r="S8" s="5">
        <f t="shared" si="2"/>
        <v>-11</v>
      </c>
      <c r="U8" s="5" t="str">
        <f t="shared" si="3"/>
        <v>Pass</v>
      </c>
      <c r="V8" s="5" t="str">
        <f t="shared" si="3"/>
        <v>Pass</v>
      </c>
      <c r="W8" s="5" t="str">
        <f t="shared" si="3"/>
        <v>No Pass</v>
      </c>
      <c r="X8" s="5" t="str">
        <f t="shared" si="3"/>
        <v>No Pass</v>
      </c>
    </row>
    <row r="9" spans="2:28" x14ac:dyDescent="0.25">
      <c r="B9" s="5">
        <v>23772</v>
      </c>
      <c r="D9" s="4">
        <v>5</v>
      </c>
      <c r="E9" s="5">
        <v>10</v>
      </c>
      <c r="F9" s="5">
        <v>8</v>
      </c>
      <c r="G9" s="5">
        <v>9</v>
      </c>
      <c r="I9" s="5">
        <f t="shared" si="4"/>
        <v>5</v>
      </c>
      <c r="J9" s="24">
        <f t="shared" si="5"/>
        <v>0.5</v>
      </c>
      <c r="K9" s="5">
        <f t="shared" si="0"/>
        <v>2</v>
      </c>
      <c r="M9" s="5">
        <f t="shared" si="8"/>
        <v>-2</v>
      </c>
      <c r="N9" s="24">
        <f t="shared" si="9"/>
        <v>-0.25</v>
      </c>
      <c r="O9" s="5">
        <f t="shared" si="1"/>
        <v>4</v>
      </c>
      <c r="Q9" s="5">
        <f t="shared" si="6"/>
        <v>1</v>
      </c>
      <c r="R9" s="24">
        <f t="shared" si="7"/>
        <v>0.1111111111111111</v>
      </c>
      <c r="S9" s="5">
        <f t="shared" si="2"/>
        <v>3</v>
      </c>
      <c r="U9" s="5" t="str">
        <f t="shared" si="3"/>
        <v>Pass</v>
      </c>
      <c r="V9" s="5" t="str">
        <f t="shared" si="3"/>
        <v>Pass</v>
      </c>
      <c r="W9" s="5" t="str">
        <f t="shared" si="3"/>
        <v>Pass</v>
      </c>
      <c r="X9" s="5" t="str">
        <f t="shared" si="3"/>
        <v>Pass</v>
      </c>
    </row>
    <row r="10" spans="2:28" x14ac:dyDescent="0.25">
      <c r="B10" s="5">
        <v>23874</v>
      </c>
      <c r="D10" s="4">
        <v>17</v>
      </c>
      <c r="E10" s="5">
        <v>15</v>
      </c>
      <c r="F10" s="5">
        <v>12</v>
      </c>
      <c r="G10" s="5">
        <v>14</v>
      </c>
      <c r="I10" s="5">
        <f t="shared" si="4"/>
        <v>-2</v>
      </c>
      <c r="J10" s="24">
        <f t="shared" si="5"/>
        <v>-0.13333333333333333</v>
      </c>
      <c r="K10" s="5">
        <f t="shared" si="0"/>
        <v>-3</v>
      </c>
      <c r="M10" s="5">
        <f t="shared" si="8"/>
        <v>-3</v>
      </c>
      <c r="N10" s="24">
        <f t="shared" si="9"/>
        <v>-0.25</v>
      </c>
      <c r="O10" s="5">
        <f t="shared" si="1"/>
        <v>0</v>
      </c>
      <c r="Q10" s="5">
        <f t="shared" si="6"/>
        <v>2</v>
      </c>
      <c r="R10" s="24">
        <f t="shared" si="7"/>
        <v>0.14285714285714285</v>
      </c>
      <c r="S10" s="5">
        <f t="shared" si="2"/>
        <v>-2</v>
      </c>
      <c r="U10" s="5" t="str">
        <f t="shared" si="3"/>
        <v>No Pass</v>
      </c>
      <c r="V10" s="5" t="str">
        <f t="shared" si="3"/>
        <v>No Pass</v>
      </c>
      <c r="W10" s="5" t="str">
        <f t="shared" si="3"/>
        <v>Pass</v>
      </c>
      <c r="X10" s="5" t="str">
        <f t="shared" si="3"/>
        <v>No Pass</v>
      </c>
    </row>
    <row r="11" spans="2:28" x14ac:dyDescent="0.25">
      <c r="B11" s="5">
        <v>23976</v>
      </c>
      <c r="D11" s="4">
        <v>5</v>
      </c>
      <c r="E11" s="5">
        <v>4</v>
      </c>
      <c r="F11" s="5">
        <v>3</v>
      </c>
      <c r="G11" s="5">
        <v>2</v>
      </c>
      <c r="I11" s="5">
        <f t="shared" si="4"/>
        <v>-1</v>
      </c>
      <c r="J11" s="24">
        <f t="shared" si="5"/>
        <v>-0.25</v>
      </c>
      <c r="K11" s="5">
        <f t="shared" si="0"/>
        <v>8</v>
      </c>
      <c r="M11" s="5">
        <f t="shared" si="8"/>
        <v>-1</v>
      </c>
      <c r="N11" s="24">
        <f t="shared" si="9"/>
        <v>-0.33333333333333331</v>
      </c>
      <c r="O11" s="5">
        <f t="shared" si="1"/>
        <v>9</v>
      </c>
      <c r="Q11" s="5">
        <f t="shared" si="6"/>
        <v>-1</v>
      </c>
      <c r="R11" s="24">
        <f t="shared" si="7"/>
        <v>-0.5</v>
      </c>
      <c r="S11" s="5">
        <f t="shared" si="2"/>
        <v>10</v>
      </c>
      <c r="U11" s="5" t="str">
        <f t="shared" si="3"/>
        <v>Pass</v>
      </c>
      <c r="V11" s="5" t="str">
        <f t="shared" si="3"/>
        <v>Pass</v>
      </c>
      <c r="W11" s="5" t="str">
        <f t="shared" si="3"/>
        <v>Pass</v>
      </c>
      <c r="X11" s="5" t="str">
        <f t="shared" si="3"/>
        <v>Pass</v>
      </c>
    </row>
    <row r="12" spans="2:28" x14ac:dyDescent="0.25">
      <c r="B12" s="5">
        <v>23978</v>
      </c>
      <c r="D12" s="4">
        <v>22</v>
      </c>
      <c r="E12" s="5">
        <v>21</v>
      </c>
      <c r="F12" s="5">
        <v>20</v>
      </c>
      <c r="G12" s="5">
        <v>25</v>
      </c>
      <c r="I12" s="5">
        <f t="shared" si="4"/>
        <v>-1</v>
      </c>
      <c r="J12" s="24">
        <f t="shared" si="5"/>
        <v>-4.7619047619047616E-2</v>
      </c>
      <c r="K12" s="5">
        <f t="shared" si="0"/>
        <v>-9</v>
      </c>
      <c r="M12" s="5">
        <f t="shared" si="8"/>
        <v>-1</v>
      </c>
      <c r="N12" s="24">
        <f t="shared" si="9"/>
        <v>-0.05</v>
      </c>
      <c r="O12" s="5">
        <f t="shared" si="1"/>
        <v>-8</v>
      </c>
      <c r="Q12" s="5">
        <f t="shared" si="6"/>
        <v>5</v>
      </c>
      <c r="R12" s="24">
        <f t="shared" si="7"/>
        <v>0.2</v>
      </c>
      <c r="S12" s="5">
        <f t="shared" si="2"/>
        <v>-13</v>
      </c>
      <c r="U12" s="5" t="str">
        <f t="shared" si="3"/>
        <v>No Pass</v>
      </c>
      <c r="V12" s="5" t="str">
        <f t="shared" si="3"/>
        <v>No Pass</v>
      </c>
      <c r="W12" s="5" t="str">
        <f t="shared" si="3"/>
        <v>No Pass</v>
      </c>
      <c r="X12" s="5" t="str">
        <f t="shared" si="3"/>
        <v>No Pass</v>
      </c>
    </row>
    <row r="13" spans="2:28" x14ac:dyDescent="0.25">
      <c r="B13" s="5">
        <v>24050</v>
      </c>
      <c r="D13" s="4">
        <v>9</v>
      </c>
      <c r="E13" s="5">
        <v>10</v>
      </c>
      <c r="F13" s="5">
        <v>11</v>
      </c>
      <c r="G13" s="5">
        <v>10</v>
      </c>
      <c r="I13" s="5">
        <f t="shared" si="4"/>
        <v>1</v>
      </c>
      <c r="J13" s="24">
        <f t="shared" si="5"/>
        <v>0.1</v>
      </c>
      <c r="K13" s="5">
        <f t="shared" si="0"/>
        <v>2</v>
      </c>
      <c r="M13" s="5">
        <f t="shared" si="8"/>
        <v>1</v>
      </c>
      <c r="N13" s="24">
        <f t="shared" si="9"/>
        <v>9.0909090909090912E-2</v>
      </c>
      <c r="O13" s="5">
        <f t="shared" si="1"/>
        <v>1</v>
      </c>
      <c r="Q13" s="5">
        <f t="shared" si="6"/>
        <v>-1</v>
      </c>
      <c r="R13" s="24">
        <f t="shared" si="7"/>
        <v>-0.1</v>
      </c>
      <c r="S13" s="5">
        <f t="shared" si="2"/>
        <v>2</v>
      </c>
      <c r="U13" s="5" t="str">
        <f t="shared" si="3"/>
        <v>Pass</v>
      </c>
      <c r="V13" s="5" t="str">
        <f t="shared" si="3"/>
        <v>Pass</v>
      </c>
      <c r="W13" s="5" t="str">
        <f t="shared" si="3"/>
        <v>Pass</v>
      </c>
      <c r="X13" s="5" t="str">
        <f t="shared" si="3"/>
        <v>Pass</v>
      </c>
    </row>
    <row r="14" spans="2:28" x14ac:dyDescent="0.25">
      <c r="B14" s="5">
        <v>24276</v>
      </c>
      <c r="D14" s="4">
        <v>2</v>
      </c>
      <c r="E14" s="5">
        <v>3</v>
      </c>
      <c r="F14" s="5">
        <v>5</v>
      </c>
      <c r="G14" s="5">
        <v>9</v>
      </c>
      <c r="I14" s="5">
        <f t="shared" si="4"/>
        <v>1</v>
      </c>
      <c r="J14" s="24">
        <f t="shared" si="5"/>
        <v>0.33333333333333331</v>
      </c>
      <c r="K14" s="5">
        <f t="shared" si="0"/>
        <v>9</v>
      </c>
      <c r="M14" s="5">
        <f t="shared" si="8"/>
        <v>2</v>
      </c>
      <c r="N14" s="24">
        <f t="shared" si="9"/>
        <v>0.4</v>
      </c>
      <c r="O14" s="5">
        <f t="shared" si="1"/>
        <v>7</v>
      </c>
      <c r="Q14" s="5">
        <f t="shared" si="6"/>
        <v>4</v>
      </c>
      <c r="R14" s="24">
        <f t="shared" si="7"/>
        <v>0.44444444444444442</v>
      </c>
      <c r="S14" s="5">
        <f t="shared" si="2"/>
        <v>3</v>
      </c>
      <c r="U14" s="5" t="str">
        <f t="shared" si="3"/>
        <v>Pass</v>
      </c>
      <c r="V14" s="5" t="str">
        <f t="shared" si="3"/>
        <v>Pass</v>
      </c>
      <c r="W14" s="5" t="str">
        <f t="shared" si="3"/>
        <v>Pass</v>
      </c>
      <c r="X14" s="5" t="str">
        <f t="shared" si="3"/>
        <v>Pass</v>
      </c>
    </row>
    <row r="15" spans="2:28" x14ac:dyDescent="0.25">
      <c r="B15" s="5">
        <v>24356</v>
      </c>
      <c r="D15" s="4">
        <v>19</v>
      </c>
      <c r="E15" s="5">
        <v>20</v>
      </c>
      <c r="F15" s="5">
        <v>18</v>
      </c>
      <c r="G15" s="5">
        <v>21</v>
      </c>
      <c r="I15" s="5">
        <f t="shared" si="4"/>
        <v>1</v>
      </c>
      <c r="J15" s="24">
        <f t="shared" si="5"/>
        <v>0.05</v>
      </c>
      <c r="K15" s="5">
        <f t="shared" si="0"/>
        <v>-8</v>
      </c>
      <c r="M15" s="5">
        <f t="shared" si="8"/>
        <v>-2</v>
      </c>
      <c r="N15" s="24">
        <f t="shared" si="9"/>
        <v>-0.1111111111111111</v>
      </c>
      <c r="O15" s="5">
        <f t="shared" si="1"/>
        <v>-6</v>
      </c>
      <c r="Q15" s="5">
        <f t="shared" si="6"/>
        <v>3</v>
      </c>
      <c r="R15" s="24">
        <f t="shared" si="7"/>
        <v>0.14285714285714285</v>
      </c>
      <c r="S15" s="5">
        <f t="shared" si="2"/>
        <v>-9</v>
      </c>
      <c r="U15" s="5" t="str">
        <f t="shared" si="3"/>
        <v>No Pass</v>
      </c>
      <c r="V15" s="5" t="str">
        <f t="shared" si="3"/>
        <v>No Pass</v>
      </c>
      <c r="W15" s="5" t="str">
        <f t="shared" si="3"/>
        <v>No Pass</v>
      </c>
      <c r="X15" s="5" t="str">
        <f t="shared" si="3"/>
        <v>No Pass</v>
      </c>
    </row>
    <row r="16" spans="2:28" x14ac:dyDescent="0.25">
      <c r="B16" s="5">
        <v>24512</v>
      </c>
      <c r="D16" s="4">
        <v>12</v>
      </c>
      <c r="E16" s="5">
        <v>15</v>
      </c>
      <c r="F16" s="5">
        <v>15</v>
      </c>
      <c r="G16" s="5">
        <v>14</v>
      </c>
      <c r="I16" s="5">
        <f t="shared" si="4"/>
        <v>3</v>
      </c>
      <c r="J16" s="24">
        <f t="shared" si="5"/>
        <v>0.2</v>
      </c>
      <c r="K16" s="5">
        <f t="shared" si="0"/>
        <v>-3</v>
      </c>
      <c r="M16" s="5">
        <f t="shared" si="8"/>
        <v>0</v>
      </c>
      <c r="N16" s="24">
        <f t="shared" si="9"/>
        <v>0</v>
      </c>
      <c r="O16" s="5">
        <f t="shared" si="1"/>
        <v>-3</v>
      </c>
      <c r="Q16" s="5">
        <f t="shared" si="6"/>
        <v>-1</v>
      </c>
      <c r="R16" s="24">
        <f t="shared" si="7"/>
        <v>-7.1428571428571425E-2</v>
      </c>
      <c r="S16" s="5">
        <f t="shared" si="2"/>
        <v>-2</v>
      </c>
      <c r="U16" s="5" t="str">
        <f t="shared" si="3"/>
        <v>Pass</v>
      </c>
      <c r="V16" s="5" t="str">
        <f t="shared" si="3"/>
        <v>No Pass</v>
      </c>
      <c r="W16" s="5" t="str">
        <f t="shared" si="3"/>
        <v>No Pass</v>
      </c>
      <c r="X16" s="5" t="str">
        <f t="shared" si="3"/>
        <v>No Pass</v>
      </c>
    </row>
    <row r="17" spans="2:24" x14ac:dyDescent="0.25">
      <c r="B17" s="5">
        <v>24658</v>
      </c>
      <c r="D17" s="4">
        <v>15</v>
      </c>
      <c r="E17" s="5">
        <v>16</v>
      </c>
      <c r="F17" s="5">
        <v>18</v>
      </c>
      <c r="G17" s="5">
        <v>20</v>
      </c>
      <c r="I17" s="5">
        <f t="shared" si="4"/>
        <v>1</v>
      </c>
      <c r="J17" s="24">
        <f t="shared" si="5"/>
        <v>6.25E-2</v>
      </c>
      <c r="K17" s="5">
        <f t="shared" si="0"/>
        <v>-4</v>
      </c>
      <c r="M17" s="5">
        <f t="shared" si="8"/>
        <v>2</v>
      </c>
      <c r="N17" s="24">
        <f t="shared" si="9"/>
        <v>0.1111111111111111</v>
      </c>
      <c r="O17" s="5">
        <f t="shared" si="1"/>
        <v>-6</v>
      </c>
      <c r="Q17" s="5">
        <f t="shared" si="6"/>
        <v>2</v>
      </c>
      <c r="R17" s="24">
        <f t="shared" si="7"/>
        <v>0.1</v>
      </c>
      <c r="S17" s="5">
        <f t="shared" si="2"/>
        <v>-8</v>
      </c>
      <c r="U17" s="5" t="str">
        <f t="shared" si="3"/>
        <v>No Pass</v>
      </c>
      <c r="V17" s="5" t="str">
        <f t="shared" si="3"/>
        <v>No Pass</v>
      </c>
      <c r="W17" s="5" t="str">
        <f t="shared" si="3"/>
        <v>No Pass</v>
      </c>
      <c r="X17" s="5" t="str">
        <f t="shared" si="3"/>
        <v>No Pass</v>
      </c>
    </row>
    <row r="18" spans="2:24" x14ac:dyDescent="0.25">
      <c r="B18" s="5">
        <v>24819</v>
      </c>
      <c r="D18" s="4">
        <v>10</v>
      </c>
      <c r="E18" s="5">
        <v>8</v>
      </c>
      <c r="F18" s="5">
        <v>12</v>
      </c>
      <c r="G18" s="5">
        <v>10</v>
      </c>
      <c r="I18" s="5">
        <f t="shared" si="4"/>
        <v>-2</v>
      </c>
      <c r="J18" s="24">
        <f t="shared" si="5"/>
        <v>-0.25</v>
      </c>
      <c r="K18" s="5">
        <f t="shared" si="0"/>
        <v>4</v>
      </c>
      <c r="M18" s="5">
        <f t="shared" si="8"/>
        <v>4</v>
      </c>
      <c r="N18" s="24">
        <f t="shared" si="9"/>
        <v>0.33333333333333331</v>
      </c>
      <c r="O18" s="5">
        <f t="shared" si="1"/>
        <v>0</v>
      </c>
      <c r="Q18" s="5">
        <f t="shared" si="6"/>
        <v>-2</v>
      </c>
      <c r="R18" s="24">
        <f t="shared" si="7"/>
        <v>-0.2</v>
      </c>
      <c r="S18" s="5">
        <f t="shared" si="2"/>
        <v>2</v>
      </c>
      <c r="U18" s="5" t="str">
        <f t="shared" si="3"/>
        <v>Pass</v>
      </c>
      <c r="V18" s="5" t="str">
        <f t="shared" si="3"/>
        <v>Pass</v>
      </c>
      <c r="W18" s="5" t="str">
        <f t="shared" si="3"/>
        <v>Pass</v>
      </c>
      <c r="X18" s="5" t="str">
        <f t="shared" si="3"/>
        <v>Pass</v>
      </c>
    </row>
    <row r="19" spans="2:24" x14ac:dyDescent="0.25">
      <c r="B19" s="5">
        <v>24931</v>
      </c>
      <c r="D19" s="4">
        <v>11</v>
      </c>
      <c r="E19" s="5">
        <v>13</v>
      </c>
      <c r="F19" s="5">
        <v>14</v>
      </c>
      <c r="G19" s="5">
        <v>12</v>
      </c>
      <c r="I19" s="5">
        <f t="shared" si="4"/>
        <v>2</v>
      </c>
      <c r="J19" s="24">
        <f t="shared" si="5"/>
        <v>0.15384615384615385</v>
      </c>
      <c r="K19" s="5">
        <f t="shared" si="0"/>
        <v>-1</v>
      </c>
      <c r="M19" s="5">
        <f t="shared" si="8"/>
        <v>1</v>
      </c>
      <c r="N19" s="24">
        <f t="shared" si="9"/>
        <v>7.1428571428571425E-2</v>
      </c>
      <c r="O19" s="5">
        <f t="shared" si="1"/>
        <v>-2</v>
      </c>
      <c r="Q19" s="5">
        <f t="shared" si="6"/>
        <v>-2</v>
      </c>
      <c r="R19" s="24">
        <f t="shared" si="7"/>
        <v>-0.16666666666666666</v>
      </c>
      <c r="S19" s="5">
        <f t="shared" si="2"/>
        <v>0</v>
      </c>
      <c r="U19" s="5" t="str">
        <f t="shared" si="3"/>
        <v>Pass</v>
      </c>
      <c r="V19" s="5" t="str">
        <f t="shared" si="3"/>
        <v>No Pass</v>
      </c>
      <c r="W19" s="5" t="str">
        <f t="shared" si="3"/>
        <v>No Pass</v>
      </c>
      <c r="X19" s="5" t="str">
        <f t="shared" si="3"/>
        <v>Pass</v>
      </c>
    </row>
    <row r="20" spans="2:24" x14ac:dyDescent="0.25">
      <c r="B20" s="5">
        <v>24972</v>
      </c>
      <c r="D20" s="4">
        <v>19</v>
      </c>
      <c r="E20" s="5">
        <v>20</v>
      </c>
      <c r="F20" s="5">
        <v>22</v>
      </c>
      <c r="G20" s="5">
        <v>23</v>
      </c>
      <c r="I20" s="5">
        <f t="shared" si="4"/>
        <v>1</v>
      </c>
      <c r="J20" s="24">
        <f t="shared" si="5"/>
        <v>0.05</v>
      </c>
      <c r="K20" s="5">
        <f t="shared" si="0"/>
        <v>-8</v>
      </c>
      <c r="M20" s="5">
        <f t="shared" si="8"/>
        <v>2</v>
      </c>
      <c r="N20" s="24">
        <f t="shared" si="9"/>
        <v>9.0909090909090912E-2</v>
      </c>
      <c r="O20" s="5">
        <f t="shared" si="1"/>
        <v>-10</v>
      </c>
      <c r="Q20" s="5">
        <f t="shared" si="6"/>
        <v>1</v>
      </c>
      <c r="R20" s="24">
        <f t="shared" si="7"/>
        <v>4.3478260869565216E-2</v>
      </c>
      <c r="S20" s="5">
        <f t="shared" si="2"/>
        <v>-11</v>
      </c>
      <c r="U20" s="5" t="str">
        <f t="shared" si="3"/>
        <v>No Pass</v>
      </c>
      <c r="V20" s="5" t="str">
        <f t="shared" si="3"/>
        <v>No Pass</v>
      </c>
      <c r="W20" s="5" t="str">
        <f t="shared" si="3"/>
        <v>No Pass</v>
      </c>
      <c r="X20" s="5" t="str">
        <f t="shared" si="3"/>
        <v>No Pass</v>
      </c>
    </row>
    <row r="21" spans="2:24" x14ac:dyDescent="0.25">
      <c r="B21" s="5">
        <v>25313</v>
      </c>
      <c r="D21" s="4">
        <v>20</v>
      </c>
      <c r="E21" s="4">
        <v>16</v>
      </c>
      <c r="F21" s="4">
        <v>18</v>
      </c>
      <c r="G21" s="4">
        <v>22</v>
      </c>
      <c r="I21" s="5">
        <f t="shared" si="4"/>
        <v>-4</v>
      </c>
      <c r="J21" s="24">
        <f t="shared" si="5"/>
        <v>-0.25</v>
      </c>
      <c r="K21" s="5">
        <f t="shared" si="0"/>
        <v>-4</v>
      </c>
      <c r="M21" s="5">
        <f t="shared" si="8"/>
        <v>2</v>
      </c>
      <c r="N21" s="24">
        <f t="shared" si="9"/>
        <v>0.1111111111111111</v>
      </c>
      <c r="O21" s="5">
        <f t="shared" si="1"/>
        <v>-6</v>
      </c>
      <c r="Q21" s="5">
        <f t="shared" si="6"/>
        <v>4</v>
      </c>
      <c r="R21" s="24">
        <f t="shared" si="7"/>
        <v>0.18181818181818182</v>
      </c>
      <c r="S21" s="5">
        <f t="shared" si="2"/>
        <v>-10</v>
      </c>
      <c r="U21" s="5" t="str">
        <f t="shared" si="3"/>
        <v>No Pass</v>
      </c>
      <c r="V21" s="5" t="str">
        <f t="shared" si="3"/>
        <v>No Pass</v>
      </c>
      <c r="W21" s="5" t="str">
        <f t="shared" si="3"/>
        <v>No Pass</v>
      </c>
      <c r="X21" s="5" t="str">
        <f t="shared" si="3"/>
        <v>No Pass</v>
      </c>
    </row>
    <row r="22" spans="2:24" x14ac:dyDescent="0.25">
      <c r="B22" s="5">
        <v>25325</v>
      </c>
      <c r="D22" s="4">
        <v>7</v>
      </c>
      <c r="E22" s="5">
        <v>7</v>
      </c>
      <c r="F22" s="4">
        <v>9</v>
      </c>
      <c r="G22" s="4">
        <v>15</v>
      </c>
      <c r="I22" s="5">
        <f t="shared" si="4"/>
        <v>0</v>
      </c>
      <c r="J22" s="24">
        <f t="shared" si="5"/>
        <v>0</v>
      </c>
      <c r="K22" s="5">
        <f t="shared" si="0"/>
        <v>5</v>
      </c>
      <c r="M22" s="5">
        <f t="shared" si="8"/>
        <v>2</v>
      </c>
      <c r="N22" s="24">
        <f t="shared" si="9"/>
        <v>0.22222222222222221</v>
      </c>
      <c r="O22" s="5">
        <f t="shared" si="1"/>
        <v>3</v>
      </c>
      <c r="Q22" s="5">
        <f t="shared" si="6"/>
        <v>6</v>
      </c>
      <c r="R22" s="24">
        <f t="shared" si="7"/>
        <v>0.4</v>
      </c>
      <c r="S22" s="5">
        <f t="shared" si="2"/>
        <v>-3</v>
      </c>
      <c r="U22" s="5" t="str">
        <f t="shared" si="3"/>
        <v>Pass</v>
      </c>
      <c r="V22" s="5" t="str">
        <f t="shared" si="3"/>
        <v>Pass</v>
      </c>
      <c r="W22" s="5" t="str">
        <f t="shared" si="3"/>
        <v>Pass</v>
      </c>
      <c r="X22" s="5" t="str">
        <f t="shared" si="3"/>
        <v>No Pass</v>
      </c>
    </row>
    <row r="23" spans="2:24" x14ac:dyDescent="0.25">
      <c r="B23" s="5">
        <v>25330</v>
      </c>
      <c r="D23" s="4">
        <v>8</v>
      </c>
      <c r="E23" s="5">
        <v>5</v>
      </c>
      <c r="F23" s="4">
        <v>6</v>
      </c>
      <c r="G23" s="4">
        <v>10</v>
      </c>
      <c r="I23" s="5">
        <f t="shared" si="4"/>
        <v>-3</v>
      </c>
      <c r="J23" s="24">
        <f t="shared" si="5"/>
        <v>-0.6</v>
      </c>
      <c r="K23" s="5">
        <f t="shared" si="0"/>
        <v>7</v>
      </c>
      <c r="M23" s="5">
        <f t="shared" si="8"/>
        <v>1</v>
      </c>
      <c r="N23" s="24">
        <f t="shared" si="9"/>
        <v>0.16666666666666666</v>
      </c>
      <c r="O23" s="5">
        <f t="shared" si="1"/>
        <v>6</v>
      </c>
      <c r="Q23" s="5">
        <f t="shared" si="6"/>
        <v>4</v>
      </c>
      <c r="R23" s="24">
        <f t="shared" si="7"/>
        <v>0.4</v>
      </c>
      <c r="S23" s="5">
        <f t="shared" si="2"/>
        <v>2</v>
      </c>
      <c r="U23" s="5" t="str">
        <f t="shared" si="3"/>
        <v>Pass</v>
      </c>
      <c r="V23" s="5" t="str">
        <f t="shared" si="3"/>
        <v>Pass</v>
      </c>
      <c r="W23" s="5" t="str">
        <f t="shared" si="3"/>
        <v>Pass</v>
      </c>
      <c r="X23" s="5" t="str">
        <f t="shared" si="3"/>
        <v>Pass</v>
      </c>
    </row>
    <row r="24" spans="2:24" x14ac:dyDescent="0.25">
      <c r="B24" s="5">
        <v>25331</v>
      </c>
      <c r="D24" s="4">
        <v>11</v>
      </c>
      <c r="E24" s="4">
        <v>5</v>
      </c>
      <c r="F24" s="4">
        <v>8</v>
      </c>
      <c r="G24" s="4">
        <v>10</v>
      </c>
      <c r="I24" s="5">
        <f t="shared" si="4"/>
        <v>-6</v>
      </c>
      <c r="J24" s="24">
        <f t="shared" si="5"/>
        <v>-1.2</v>
      </c>
      <c r="K24" s="5">
        <f t="shared" si="0"/>
        <v>7</v>
      </c>
      <c r="M24" s="5">
        <f t="shared" si="8"/>
        <v>3</v>
      </c>
      <c r="N24" s="24">
        <f t="shared" si="9"/>
        <v>0.375</v>
      </c>
      <c r="O24" s="5">
        <f t="shared" si="1"/>
        <v>4</v>
      </c>
      <c r="Q24" s="5">
        <f t="shared" si="6"/>
        <v>2</v>
      </c>
      <c r="R24" s="24">
        <f t="shared" si="7"/>
        <v>0.2</v>
      </c>
      <c r="S24" s="5">
        <f t="shared" si="2"/>
        <v>2</v>
      </c>
      <c r="U24" s="5" t="str">
        <f t="shared" si="3"/>
        <v>Pass</v>
      </c>
      <c r="V24" s="5" t="str">
        <f t="shared" si="3"/>
        <v>Pass</v>
      </c>
      <c r="W24" s="5" t="str">
        <f t="shared" si="3"/>
        <v>Pass</v>
      </c>
      <c r="X24" s="5" t="str">
        <f t="shared" si="3"/>
        <v>Pass</v>
      </c>
    </row>
    <row r="25" spans="2:24" x14ac:dyDescent="0.25">
      <c r="B25" s="5">
        <v>25333</v>
      </c>
      <c r="D25" s="4">
        <v>20</v>
      </c>
      <c r="E25" s="5">
        <v>16</v>
      </c>
      <c r="F25" s="4">
        <v>18</v>
      </c>
      <c r="G25" s="4">
        <v>20</v>
      </c>
      <c r="I25" s="5">
        <f t="shared" si="4"/>
        <v>-4</v>
      </c>
      <c r="J25" s="24">
        <f t="shared" si="5"/>
        <v>-0.25</v>
      </c>
      <c r="K25" s="5">
        <f t="shared" si="0"/>
        <v>-4</v>
      </c>
      <c r="M25" s="5">
        <f t="shared" si="8"/>
        <v>2</v>
      </c>
      <c r="N25" s="24">
        <f t="shared" si="9"/>
        <v>0.1111111111111111</v>
      </c>
      <c r="O25" s="5">
        <f t="shared" si="1"/>
        <v>-6</v>
      </c>
      <c r="Q25" s="5">
        <f t="shared" si="6"/>
        <v>2</v>
      </c>
      <c r="R25" s="24">
        <f t="shared" si="7"/>
        <v>0.1</v>
      </c>
      <c r="S25" s="5">
        <f t="shared" si="2"/>
        <v>-8</v>
      </c>
      <c r="U25" s="5" t="str">
        <f t="shared" si="3"/>
        <v>No Pass</v>
      </c>
      <c r="V25" s="5" t="str">
        <f t="shared" si="3"/>
        <v>No Pass</v>
      </c>
      <c r="W25" s="5" t="str">
        <f t="shared" si="3"/>
        <v>No Pass</v>
      </c>
      <c r="X25" s="5" t="str">
        <f t="shared" si="3"/>
        <v>No Pass</v>
      </c>
    </row>
    <row r="26" spans="2:24" x14ac:dyDescent="0.25">
      <c r="B26" s="5">
        <v>25344</v>
      </c>
      <c r="D26" s="4">
        <v>25</v>
      </c>
      <c r="E26" s="5">
        <v>41</v>
      </c>
      <c r="F26" s="4">
        <v>30</v>
      </c>
      <c r="G26" s="4">
        <v>22</v>
      </c>
      <c r="I26" s="5">
        <f t="shared" si="4"/>
        <v>16</v>
      </c>
      <c r="J26" s="24">
        <f t="shared" si="5"/>
        <v>0.3902439024390244</v>
      </c>
      <c r="K26" s="5">
        <f t="shared" si="0"/>
        <v>-29</v>
      </c>
      <c r="M26" s="5">
        <f t="shared" si="8"/>
        <v>-11</v>
      </c>
      <c r="N26" s="24">
        <f t="shared" si="9"/>
        <v>-0.36666666666666664</v>
      </c>
      <c r="O26" s="5">
        <f t="shared" si="1"/>
        <v>-18</v>
      </c>
      <c r="Q26" s="5">
        <f t="shared" si="6"/>
        <v>-8</v>
      </c>
      <c r="R26" s="24">
        <f t="shared" si="7"/>
        <v>-0.36363636363636365</v>
      </c>
      <c r="S26" s="5">
        <f t="shared" si="2"/>
        <v>-10</v>
      </c>
      <c r="U26" s="5" t="str">
        <f t="shared" si="3"/>
        <v>No Pass</v>
      </c>
      <c r="V26" s="5" t="str">
        <f t="shared" si="3"/>
        <v>No Pass</v>
      </c>
      <c r="W26" s="5" t="str">
        <f t="shared" si="3"/>
        <v>No Pass</v>
      </c>
      <c r="X26" s="5" t="str">
        <f t="shared" si="3"/>
        <v>No Pass</v>
      </c>
    </row>
    <row r="27" spans="2:24" x14ac:dyDescent="0.25">
      <c r="B27" s="5">
        <v>25351</v>
      </c>
      <c r="D27" s="4">
        <v>7</v>
      </c>
      <c r="E27" s="5">
        <v>6</v>
      </c>
      <c r="F27" s="4">
        <v>5</v>
      </c>
      <c r="G27" s="4">
        <v>5</v>
      </c>
      <c r="I27" s="5">
        <f t="shared" si="4"/>
        <v>-1</v>
      </c>
      <c r="J27" s="24">
        <f t="shared" si="5"/>
        <v>-0.16666666666666666</v>
      </c>
      <c r="K27" s="5">
        <f t="shared" si="0"/>
        <v>6</v>
      </c>
      <c r="M27" s="5">
        <f t="shared" si="8"/>
        <v>-1</v>
      </c>
      <c r="N27" s="24">
        <f t="shared" si="9"/>
        <v>-0.2</v>
      </c>
      <c r="O27" s="5">
        <f t="shared" si="1"/>
        <v>7</v>
      </c>
      <c r="Q27" s="5">
        <f t="shared" si="6"/>
        <v>0</v>
      </c>
      <c r="R27" s="24">
        <f t="shared" si="7"/>
        <v>0</v>
      </c>
      <c r="S27" s="5">
        <f t="shared" si="2"/>
        <v>7</v>
      </c>
      <c r="U27" s="5" t="str">
        <f t="shared" si="3"/>
        <v>Pass</v>
      </c>
      <c r="V27" s="5" t="str">
        <f t="shared" si="3"/>
        <v>Pass</v>
      </c>
      <c r="W27" s="5" t="str">
        <f t="shared" si="3"/>
        <v>Pass</v>
      </c>
      <c r="X27" s="5" t="str">
        <f t="shared" si="3"/>
        <v>Pass</v>
      </c>
    </row>
    <row r="28" spans="2:24" x14ac:dyDescent="0.25">
      <c r="B28" s="5">
        <v>25353</v>
      </c>
      <c r="D28" s="4">
        <v>7</v>
      </c>
      <c r="E28" s="5">
        <v>13</v>
      </c>
      <c r="F28" s="4">
        <v>13</v>
      </c>
      <c r="G28" s="4">
        <v>16</v>
      </c>
      <c r="I28" s="5">
        <f t="shared" si="4"/>
        <v>6</v>
      </c>
      <c r="J28" s="24">
        <f t="shared" si="5"/>
        <v>0.46153846153846156</v>
      </c>
      <c r="K28" s="5">
        <f t="shared" si="0"/>
        <v>-1</v>
      </c>
      <c r="M28" s="5">
        <f t="shared" si="8"/>
        <v>0</v>
      </c>
      <c r="N28" s="24">
        <f t="shared" si="9"/>
        <v>0</v>
      </c>
      <c r="O28" s="5">
        <f t="shared" si="1"/>
        <v>-1</v>
      </c>
      <c r="Q28" s="5">
        <f t="shared" si="6"/>
        <v>3</v>
      </c>
      <c r="R28" s="24">
        <f t="shared" si="7"/>
        <v>0.1875</v>
      </c>
      <c r="S28" s="5">
        <f t="shared" si="2"/>
        <v>-4</v>
      </c>
      <c r="U28" s="5" t="str">
        <f t="shared" si="3"/>
        <v>Pass</v>
      </c>
      <c r="V28" s="5" t="str">
        <f t="shared" si="3"/>
        <v>No Pass</v>
      </c>
      <c r="W28" s="5" t="str">
        <f t="shared" si="3"/>
        <v>No Pass</v>
      </c>
      <c r="X28" s="5" t="str">
        <f t="shared" si="3"/>
        <v>No Pass</v>
      </c>
    </row>
    <row r="29" spans="2:24" x14ac:dyDescent="0.25">
      <c r="B29" s="5">
        <v>25356</v>
      </c>
      <c r="D29" s="4">
        <v>25</v>
      </c>
      <c r="E29" s="5">
        <v>30</v>
      </c>
      <c r="F29" s="4">
        <v>25</v>
      </c>
      <c r="G29" s="4">
        <v>20</v>
      </c>
      <c r="I29" s="5">
        <f t="shared" si="4"/>
        <v>5</v>
      </c>
      <c r="J29" s="24">
        <f t="shared" si="5"/>
        <v>0.16666666666666666</v>
      </c>
      <c r="K29" s="5">
        <f t="shared" si="0"/>
        <v>-18</v>
      </c>
      <c r="M29" s="5">
        <f t="shared" si="8"/>
        <v>-5</v>
      </c>
      <c r="N29" s="24">
        <f t="shared" si="9"/>
        <v>-0.2</v>
      </c>
      <c r="O29" s="5">
        <f t="shared" si="1"/>
        <v>-13</v>
      </c>
      <c r="Q29" s="5">
        <f t="shared" si="6"/>
        <v>-5</v>
      </c>
      <c r="R29" s="24">
        <f t="shared" si="7"/>
        <v>-0.25</v>
      </c>
      <c r="S29" s="5">
        <f t="shared" si="2"/>
        <v>-8</v>
      </c>
      <c r="U29" s="5" t="str">
        <f t="shared" si="3"/>
        <v>No Pass</v>
      </c>
      <c r="V29" s="5" t="str">
        <f t="shared" si="3"/>
        <v>No Pass</v>
      </c>
      <c r="W29" s="5" t="str">
        <f t="shared" si="3"/>
        <v>No Pass</v>
      </c>
      <c r="X29" s="5" t="str">
        <f t="shared" si="3"/>
        <v>No Pass</v>
      </c>
    </row>
    <row r="30" spans="2:24" x14ac:dyDescent="0.25">
      <c r="B30" s="5">
        <v>25364</v>
      </c>
      <c r="D30" s="4">
        <v>20</v>
      </c>
      <c r="E30" s="5">
        <v>26</v>
      </c>
      <c r="F30" s="4">
        <v>26</v>
      </c>
      <c r="G30" s="4">
        <v>25</v>
      </c>
      <c r="I30" s="5">
        <f t="shared" si="4"/>
        <v>6</v>
      </c>
      <c r="J30" s="24">
        <f t="shared" si="5"/>
        <v>0.23076923076923078</v>
      </c>
      <c r="K30" s="5">
        <f t="shared" si="0"/>
        <v>-14</v>
      </c>
      <c r="M30" s="5">
        <f t="shared" si="8"/>
        <v>0</v>
      </c>
      <c r="N30" s="24">
        <f t="shared" si="9"/>
        <v>0</v>
      </c>
      <c r="O30" s="5">
        <f t="shared" si="1"/>
        <v>-14</v>
      </c>
      <c r="Q30" s="5">
        <f t="shared" si="6"/>
        <v>-1</v>
      </c>
      <c r="R30" s="24">
        <f t="shared" si="7"/>
        <v>-0.04</v>
      </c>
      <c r="S30" s="5">
        <f t="shared" si="2"/>
        <v>-13</v>
      </c>
      <c r="U30" s="5" t="str">
        <f t="shared" si="3"/>
        <v>No Pass</v>
      </c>
      <c r="V30" s="5" t="str">
        <f t="shared" si="3"/>
        <v>No Pass</v>
      </c>
      <c r="W30" s="5" t="str">
        <f t="shared" si="3"/>
        <v>No Pass</v>
      </c>
      <c r="X30" s="5" t="str">
        <f t="shared" si="3"/>
        <v>No Pass</v>
      </c>
    </row>
    <row r="31" spans="2:24" x14ac:dyDescent="0.25">
      <c r="B31" s="5">
        <v>25392</v>
      </c>
      <c r="D31" s="4">
        <v>18</v>
      </c>
      <c r="E31" s="5">
        <v>26</v>
      </c>
      <c r="F31" s="4">
        <v>15</v>
      </c>
      <c r="G31" s="4">
        <v>18</v>
      </c>
      <c r="I31" s="5">
        <f t="shared" si="4"/>
        <v>8</v>
      </c>
      <c r="J31" s="24">
        <f t="shared" si="5"/>
        <v>0.30769230769230771</v>
      </c>
      <c r="K31" s="5">
        <f t="shared" si="0"/>
        <v>-14</v>
      </c>
      <c r="M31" s="5">
        <f t="shared" si="8"/>
        <v>-11</v>
      </c>
      <c r="N31" s="24">
        <f t="shared" si="9"/>
        <v>-0.73333333333333328</v>
      </c>
      <c r="O31" s="5">
        <f t="shared" si="1"/>
        <v>-3</v>
      </c>
      <c r="Q31" s="5">
        <f t="shared" si="6"/>
        <v>3</v>
      </c>
      <c r="R31" s="24">
        <f t="shared" si="7"/>
        <v>0.16666666666666666</v>
      </c>
      <c r="S31" s="5">
        <f t="shared" si="2"/>
        <v>-6</v>
      </c>
      <c r="U31" s="5" t="str">
        <f t="shared" si="3"/>
        <v>No Pass</v>
      </c>
      <c r="V31" s="5" t="str">
        <f t="shared" si="3"/>
        <v>No Pass</v>
      </c>
      <c r="W31" s="5" t="str">
        <f t="shared" si="3"/>
        <v>No Pass</v>
      </c>
      <c r="X31" s="5" t="str">
        <f t="shared" si="3"/>
        <v>No Pass</v>
      </c>
    </row>
    <row r="32" spans="2:24" x14ac:dyDescent="0.25">
      <c r="B32" s="5">
        <v>25397</v>
      </c>
      <c r="D32" s="4">
        <v>19</v>
      </c>
      <c r="E32" s="5">
        <v>15</v>
      </c>
      <c r="F32" s="4">
        <v>22</v>
      </c>
      <c r="G32" s="4">
        <v>23</v>
      </c>
      <c r="I32" s="5">
        <f t="shared" si="4"/>
        <v>-4</v>
      </c>
      <c r="J32" s="24">
        <f t="shared" si="5"/>
        <v>-0.26666666666666666</v>
      </c>
      <c r="K32" s="5">
        <f t="shared" si="0"/>
        <v>-3</v>
      </c>
      <c r="M32" s="5">
        <f t="shared" si="8"/>
        <v>7</v>
      </c>
      <c r="N32" s="24">
        <f t="shared" si="9"/>
        <v>0.31818181818181818</v>
      </c>
      <c r="O32" s="5">
        <f t="shared" si="1"/>
        <v>-10</v>
      </c>
      <c r="Q32" s="5">
        <f t="shared" si="6"/>
        <v>1</v>
      </c>
      <c r="R32" s="24">
        <f t="shared" si="7"/>
        <v>4.3478260869565216E-2</v>
      </c>
      <c r="S32" s="5">
        <f t="shared" si="2"/>
        <v>-11</v>
      </c>
      <c r="U32" s="5" t="str">
        <f t="shared" si="3"/>
        <v>No Pass</v>
      </c>
      <c r="V32" s="5" t="str">
        <f t="shared" si="3"/>
        <v>No Pass</v>
      </c>
      <c r="W32" s="5" t="str">
        <f t="shared" si="3"/>
        <v>No Pass</v>
      </c>
      <c r="X32" s="5" t="str">
        <f t="shared" si="3"/>
        <v>No Pass</v>
      </c>
    </row>
    <row r="33" spans="2:24" x14ac:dyDescent="0.25">
      <c r="B33" s="5">
        <v>25399</v>
      </c>
      <c r="D33" s="4">
        <v>3</v>
      </c>
      <c r="E33" s="5">
        <v>25</v>
      </c>
      <c r="F33" s="4">
        <v>24</v>
      </c>
      <c r="G33" s="4">
        <v>21</v>
      </c>
      <c r="I33" s="5">
        <f t="shared" si="4"/>
        <v>22</v>
      </c>
      <c r="J33" s="24">
        <f t="shared" si="5"/>
        <v>0.88</v>
      </c>
      <c r="K33" s="5">
        <f t="shared" si="0"/>
        <v>-13</v>
      </c>
      <c r="M33" s="5">
        <f t="shared" si="8"/>
        <v>-1</v>
      </c>
      <c r="N33" s="24">
        <f t="shared" si="9"/>
        <v>-4.1666666666666664E-2</v>
      </c>
      <c r="O33" s="5">
        <f t="shared" si="1"/>
        <v>-12</v>
      </c>
      <c r="Q33" s="5">
        <f t="shared" si="6"/>
        <v>-3</v>
      </c>
      <c r="R33" s="24">
        <f t="shared" si="7"/>
        <v>-0.14285714285714285</v>
      </c>
      <c r="S33" s="5">
        <f t="shared" si="2"/>
        <v>-9</v>
      </c>
      <c r="U33" s="5" t="str">
        <f t="shared" si="3"/>
        <v>Pass</v>
      </c>
      <c r="V33" s="5" t="str">
        <f t="shared" si="3"/>
        <v>No Pass</v>
      </c>
      <c r="W33" s="5" t="str">
        <f t="shared" si="3"/>
        <v>No Pass</v>
      </c>
      <c r="X33" s="5" t="str">
        <f t="shared" si="3"/>
        <v>No Pass</v>
      </c>
    </row>
    <row r="34" spans="2:24" x14ac:dyDescent="0.25">
      <c r="B34" s="5">
        <v>25406</v>
      </c>
      <c r="D34" s="4">
        <v>14</v>
      </c>
      <c r="E34" s="5">
        <v>20</v>
      </c>
      <c r="F34" s="4">
        <v>15</v>
      </c>
      <c r="G34" s="4">
        <v>15</v>
      </c>
      <c r="I34" s="5">
        <f t="shared" si="4"/>
        <v>6</v>
      </c>
      <c r="J34" s="24">
        <f t="shared" si="5"/>
        <v>0.3</v>
      </c>
      <c r="K34" s="5">
        <f t="shared" si="0"/>
        <v>-8</v>
      </c>
      <c r="M34" s="5">
        <f t="shared" si="8"/>
        <v>-5</v>
      </c>
      <c r="N34" s="24">
        <f t="shared" si="9"/>
        <v>-0.33333333333333331</v>
      </c>
      <c r="O34" s="5">
        <f t="shared" si="1"/>
        <v>-3</v>
      </c>
      <c r="Q34" s="5">
        <f t="shared" si="6"/>
        <v>0</v>
      </c>
      <c r="R34" s="24">
        <f t="shared" si="7"/>
        <v>0</v>
      </c>
      <c r="S34" s="5">
        <f t="shared" si="2"/>
        <v>-3</v>
      </c>
      <c r="U34" s="5" t="str">
        <f t="shared" si="3"/>
        <v>No Pass</v>
      </c>
      <c r="V34" s="5" t="str">
        <f t="shared" si="3"/>
        <v>No Pass</v>
      </c>
      <c r="W34" s="5" t="str">
        <f t="shared" si="3"/>
        <v>No Pass</v>
      </c>
      <c r="X34" s="5" t="str">
        <f t="shared" si="3"/>
        <v>No Pass</v>
      </c>
    </row>
    <row r="35" spans="2:24" x14ac:dyDescent="0.25">
      <c r="B35" s="5">
        <v>25408</v>
      </c>
      <c r="D35" s="4">
        <v>15</v>
      </c>
      <c r="E35" s="5">
        <v>15</v>
      </c>
      <c r="F35" s="4">
        <v>15</v>
      </c>
      <c r="G35" s="4">
        <v>15</v>
      </c>
      <c r="I35" s="5">
        <f t="shared" si="4"/>
        <v>0</v>
      </c>
      <c r="J35" s="24">
        <f t="shared" si="5"/>
        <v>0</v>
      </c>
      <c r="K35" s="5">
        <f t="shared" si="0"/>
        <v>-3</v>
      </c>
      <c r="M35" s="5">
        <f t="shared" si="8"/>
        <v>0</v>
      </c>
      <c r="N35" s="24">
        <f t="shared" si="9"/>
        <v>0</v>
      </c>
      <c r="O35" s="5">
        <f t="shared" si="1"/>
        <v>-3</v>
      </c>
      <c r="Q35" s="5">
        <f t="shared" si="6"/>
        <v>0</v>
      </c>
      <c r="R35" s="24">
        <f t="shared" si="7"/>
        <v>0</v>
      </c>
      <c r="S35" s="5">
        <f t="shared" si="2"/>
        <v>-3</v>
      </c>
      <c r="U35" s="5" t="str">
        <f t="shared" si="3"/>
        <v>No Pass</v>
      </c>
      <c r="V35" s="5" t="str">
        <f t="shared" si="3"/>
        <v>No Pass</v>
      </c>
      <c r="W35" s="5" t="str">
        <f t="shared" si="3"/>
        <v>No Pass</v>
      </c>
      <c r="X35" s="5" t="str">
        <f t="shared" si="3"/>
        <v>No Pass</v>
      </c>
    </row>
    <row r="36" spans="2:24" x14ac:dyDescent="0.25">
      <c r="B36" s="5">
        <v>25446</v>
      </c>
      <c r="D36" s="4">
        <v>25</v>
      </c>
      <c r="E36" s="5">
        <v>16</v>
      </c>
      <c r="F36" s="4">
        <v>14</v>
      </c>
      <c r="G36" s="4">
        <v>20</v>
      </c>
      <c r="I36" s="5">
        <f t="shared" si="4"/>
        <v>-9</v>
      </c>
      <c r="J36" s="24">
        <f t="shared" si="5"/>
        <v>-0.5625</v>
      </c>
      <c r="K36" s="5">
        <f t="shared" si="0"/>
        <v>-4</v>
      </c>
      <c r="M36" s="5">
        <f t="shared" si="8"/>
        <v>-2</v>
      </c>
      <c r="N36" s="24">
        <f t="shared" si="9"/>
        <v>-0.14285714285714285</v>
      </c>
      <c r="O36" s="5">
        <f t="shared" si="1"/>
        <v>-2</v>
      </c>
      <c r="Q36" s="5">
        <f t="shared" si="6"/>
        <v>6</v>
      </c>
      <c r="R36" s="24">
        <f t="shared" si="7"/>
        <v>0.3</v>
      </c>
      <c r="S36" s="5">
        <f t="shared" si="2"/>
        <v>-8</v>
      </c>
      <c r="U36" s="5" t="str">
        <f t="shared" si="3"/>
        <v>No Pass</v>
      </c>
      <c r="V36" s="5" t="str">
        <f t="shared" si="3"/>
        <v>No Pass</v>
      </c>
      <c r="W36" s="5" t="str">
        <f t="shared" si="3"/>
        <v>No Pass</v>
      </c>
      <c r="X36" s="5" t="str">
        <f t="shared" si="3"/>
        <v>No Pass</v>
      </c>
    </row>
    <row r="37" spans="2:24" x14ac:dyDescent="0.25">
      <c r="B37" s="5">
        <v>25453</v>
      </c>
      <c r="D37" s="4">
        <v>12</v>
      </c>
      <c r="E37" s="5">
        <v>10</v>
      </c>
      <c r="F37" s="4">
        <v>15</v>
      </c>
      <c r="G37" s="4">
        <v>26</v>
      </c>
      <c r="I37" s="5">
        <f t="shared" si="4"/>
        <v>-2</v>
      </c>
      <c r="J37" s="24">
        <f t="shared" si="5"/>
        <v>-0.2</v>
      </c>
      <c r="K37" s="5">
        <f t="shared" si="0"/>
        <v>2</v>
      </c>
      <c r="M37" s="5">
        <f t="shared" si="8"/>
        <v>5</v>
      </c>
      <c r="N37" s="24">
        <f t="shared" si="9"/>
        <v>0.33333333333333331</v>
      </c>
      <c r="O37" s="5">
        <f t="shared" si="1"/>
        <v>-3</v>
      </c>
      <c r="Q37" s="5">
        <f t="shared" si="6"/>
        <v>11</v>
      </c>
      <c r="R37" s="24">
        <f t="shared" si="7"/>
        <v>0.42307692307692307</v>
      </c>
      <c r="S37" s="5">
        <f t="shared" si="2"/>
        <v>-14</v>
      </c>
      <c r="U37" s="5" t="str">
        <f t="shared" si="3"/>
        <v>Pass</v>
      </c>
      <c r="V37" s="5" t="str">
        <f t="shared" si="3"/>
        <v>Pass</v>
      </c>
      <c r="W37" s="5" t="str">
        <f t="shared" si="3"/>
        <v>No Pass</v>
      </c>
      <c r="X37" s="5" t="str">
        <f t="shared" si="3"/>
        <v>No Pass</v>
      </c>
    </row>
    <row r="38" spans="2:24" x14ac:dyDescent="0.25">
      <c r="B38" s="5">
        <v>25460</v>
      </c>
      <c r="D38" s="4">
        <v>16</v>
      </c>
      <c r="E38" s="5">
        <v>12</v>
      </c>
      <c r="F38" s="4">
        <v>16</v>
      </c>
      <c r="G38" s="4">
        <v>25</v>
      </c>
      <c r="I38" s="5">
        <f t="shared" si="4"/>
        <v>-4</v>
      </c>
      <c r="J38" s="24">
        <f t="shared" si="5"/>
        <v>-0.33333333333333331</v>
      </c>
      <c r="K38" s="5">
        <f t="shared" si="0"/>
        <v>0</v>
      </c>
      <c r="M38" s="5">
        <f t="shared" si="8"/>
        <v>4</v>
      </c>
      <c r="N38" s="24">
        <f t="shared" si="9"/>
        <v>0.25</v>
      </c>
      <c r="O38" s="5">
        <f t="shared" si="1"/>
        <v>-4</v>
      </c>
      <c r="Q38" s="5">
        <f t="shared" si="6"/>
        <v>9</v>
      </c>
      <c r="R38" s="24">
        <f t="shared" si="7"/>
        <v>0.36</v>
      </c>
      <c r="S38" s="5">
        <f t="shared" si="2"/>
        <v>-13</v>
      </c>
      <c r="U38" s="5" t="str">
        <f t="shared" si="3"/>
        <v>No Pass</v>
      </c>
      <c r="V38" s="5" t="str">
        <f t="shared" si="3"/>
        <v>Pass</v>
      </c>
      <c r="W38" s="5" t="str">
        <f t="shared" si="3"/>
        <v>No Pass</v>
      </c>
      <c r="X38" s="5" t="str">
        <f t="shared" si="3"/>
        <v>No Pass</v>
      </c>
    </row>
    <row r="39" spans="2:24" x14ac:dyDescent="0.25">
      <c r="B39" s="5">
        <v>25461</v>
      </c>
      <c r="D39" s="4">
        <v>7</v>
      </c>
      <c r="E39" s="5">
        <v>10</v>
      </c>
      <c r="F39" s="4">
        <v>13</v>
      </c>
      <c r="G39" s="4">
        <v>10</v>
      </c>
      <c r="I39" s="5">
        <f t="shared" si="4"/>
        <v>3</v>
      </c>
      <c r="J39" s="24">
        <f t="shared" si="5"/>
        <v>0.3</v>
      </c>
      <c r="K39" s="5">
        <f t="shared" si="0"/>
        <v>2</v>
      </c>
      <c r="M39" s="5">
        <f t="shared" si="8"/>
        <v>3</v>
      </c>
      <c r="N39" s="24">
        <f t="shared" si="9"/>
        <v>0.23076923076923078</v>
      </c>
      <c r="O39" s="5">
        <f t="shared" si="1"/>
        <v>-1</v>
      </c>
      <c r="Q39" s="5">
        <f t="shared" si="6"/>
        <v>-3</v>
      </c>
      <c r="R39" s="24">
        <f t="shared" si="7"/>
        <v>-0.3</v>
      </c>
      <c r="S39" s="5">
        <f t="shared" si="2"/>
        <v>2</v>
      </c>
      <c r="U39" s="5" t="str">
        <f t="shared" si="3"/>
        <v>Pass</v>
      </c>
      <c r="V39" s="5" t="str">
        <f t="shared" si="3"/>
        <v>Pass</v>
      </c>
      <c r="W39" s="5" t="str">
        <f t="shared" si="3"/>
        <v>No Pass</v>
      </c>
      <c r="X39" s="5" t="str">
        <f t="shared" si="3"/>
        <v>Pass</v>
      </c>
    </row>
    <row r="40" spans="2:24" x14ac:dyDescent="0.25">
      <c r="B40" s="5">
        <v>25462</v>
      </c>
      <c r="D40" s="4">
        <v>25</v>
      </c>
      <c r="E40" s="5">
        <v>15</v>
      </c>
      <c r="F40" s="4">
        <v>28</v>
      </c>
      <c r="G40" s="4">
        <v>30</v>
      </c>
      <c r="I40" s="5">
        <f t="shared" si="4"/>
        <v>-10</v>
      </c>
      <c r="J40" s="24">
        <f t="shared" si="5"/>
        <v>-0.66666666666666663</v>
      </c>
      <c r="K40" s="5">
        <f t="shared" si="0"/>
        <v>-3</v>
      </c>
      <c r="M40" s="5">
        <f t="shared" si="8"/>
        <v>13</v>
      </c>
      <c r="N40" s="24">
        <f t="shared" si="9"/>
        <v>0.4642857142857143</v>
      </c>
      <c r="O40" s="5">
        <f t="shared" si="1"/>
        <v>-16</v>
      </c>
      <c r="Q40" s="5">
        <f t="shared" si="6"/>
        <v>2</v>
      </c>
      <c r="R40" s="24">
        <f t="shared" si="7"/>
        <v>6.6666666666666666E-2</v>
      </c>
      <c r="S40" s="5">
        <f t="shared" si="2"/>
        <v>-18</v>
      </c>
      <c r="U40" s="5" t="str">
        <f t="shared" si="3"/>
        <v>No Pass</v>
      </c>
      <c r="V40" s="5" t="str">
        <f t="shared" si="3"/>
        <v>No Pass</v>
      </c>
      <c r="W40" s="5" t="str">
        <f t="shared" si="3"/>
        <v>No Pass</v>
      </c>
      <c r="X40" s="5" t="str">
        <f t="shared" si="3"/>
        <v>No Pass</v>
      </c>
    </row>
    <row r="41" spans="2:24" x14ac:dyDescent="0.25">
      <c r="B41" s="5">
        <v>25476</v>
      </c>
      <c r="D41" s="4">
        <v>4</v>
      </c>
      <c r="E41" s="5">
        <v>10</v>
      </c>
      <c r="F41" s="4">
        <v>12</v>
      </c>
      <c r="G41" s="4">
        <v>14</v>
      </c>
      <c r="I41" s="5">
        <f t="shared" si="4"/>
        <v>6</v>
      </c>
      <c r="J41" s="24">
        <f t="shared" si="5"/>
        <v>0.6</v>
      </c>
      <c r="K41" s="5">
        <f t="shared" si="0"/>
        <v>2</v>
      </c>
      <c r="M41" s="5">
        <f t="shared" si="8"/>
        <v>2</v>
      </c>
      <c r="N41" s="24">
        <f t="shared" si="9"/>
        <v>0.16666666666666666</v>
      </c>
      <c r="O41" s="5">
        <f t="shared" si="1"/>
        <v>0</v>
      </c>
      <c r="Q41" s="5">
        <f t="shared" si="6"/>
        <v>2</v>
      </c>
      <c r="R41" s="24">
        <f t="shared" si="7"/>
        <v>0.14285714285714285</v>
      </c>
      <c r="S41" s="5">
        <f t="shared" si="2"/>
        <v>-2</v>
      </c>
      <c r="U41" s="5" t="str">
        <f t="shared" si="3"/>
        <v>Pass</v>
      </c>
      <c r="V41" s="5" t="str">
        <f t="shared" si="3"/>
        <v>Pass</v>
      </c>
      <c r="W41" s="5" t="str">
        <f t="shared" si="3"/>
        <v>Pass</v>
      </c>
      <c r="X41" s="5" t="str">
        <f t="shared" si="3"/>
        <v>No Pass</v>
      </c>
    </row>
    <row r="42" spans="2:24" x14ac:dyDescent="0.25">
      <c r="B42" s="5">
        <v>25480</v>
      </c>
      <c r="D42" s="4">
        <v>10</v>
      </c>
      <c r="E42" s="5">
        <v>1</v>
      </c>
      <c r="F42" s="4">
        <v>14</v>
      </c>
      <c r="G42" s="4">
        <v>5</v>
      </c>
      <c r="I42" s="5">
        <f t="shared" si="4"/>
        <v>-9</v>
      </c>
      <c r="J42" s="24">
        <f t="shared" si="5"/>
        <v>-9</v>
      </c>
      <c r="K42" s="5">
        <f t="shared" si="0"/>
        <v>11</v>
      </c>
      <c r="M42" s="5">
        <f t="shared" si="8"/>
        <v>13</v>
      </c>
      <c r="N42" s="24">
        <f t="shared" si="9"/>
        <v>0.9285714285714286</v>
      </c>
      <c r="O42" s="5">
        <f t="shared" si="1"/>
        <v>-2</v>
      </c>
      <c r="Q42" s="5">
        <f t="shared" si="6"/>
        <v>-9</v>
      </c>
      <c r="R42" s="24">
        <f t="shared" si="7"/>
        <v>-1.8</v>
      </c>
      <c r="S42" s="5">
        <f t="shared" si="2"/>
        <v>7</v>
      </c>
      <c r="U42" s="5" t="str">
        <f t="shared" si="3"/>
        <v>Pass</v>
      </c>
      <c r="V42" s="5" t="str">
        <f t="shared" si="3"/>
        <v>Pass</v>
      </c>
      <c r="W42" s="5" t="str">
        <f t="shared" si="3"/>
        <v>No Pass</v>
      </c>
      <c r="X42" s="5" t="str">
        <f t="shared" si="3"/>
        <v>Pass</v>
      </c>
    </row>
    <row r="43" spans="2:24" x14ac:dyDescent="0.25">
      <c r="B43" s="5">
        <v>25491</v>
      </c>
      <c r="D43" s="4">
        <v>6</v>
      </c>
      <c r="E43" s="5">
        <v>15</v>
      </c>
      <c r="F43" s="4">
        <v>14</v>
      </c>
      <c r="G43" s="4">
        <v>12</v>
      </c>
      <c r="I43" s="5">
        <f t="shared" si="4"/>
        <v>9</v>
      </c>
      <c r="J43" s="24">
        <f t="shared" si="5"/>
        <v>0.6</v>
      </c>
      <c r="K43" s="5">
        <f t="shared" si="0"/>
        <v>-3</v>
      </c>
      <c r="M43" s="5">
        <f t="shared" si="8"/>
        <v>-1</v>
      </c>
      <c r="N43" s="24">
        <f t="shared" si="9"/>
        <v>-7.1428571428571425E-2</v>
      </c>
      <c r="O43" s="5">
        <f t="shared" si="1"/>
        <v>-2</v>
      </c>
      <c r="Q43" s="5">
        <f t="shared" si="6"/>
        <v>-2</v>
      </c>
      <c r="R43" s="24">
        <f t="shared" si="7"/>
        <v>-0.16666666666666666</v>
      </c>
      <c r="S43" s="5">
        <f t="shared" si="2"/>
        <v>0</v>
      </c>
      <c r="U43" s="5" t="str">
        <f t="shared" si="3"/>
        <v>Pass</v>
      </c>
      <c r="V43" s="5" t="str">
        <f t="shared" si="3"/>
        <v>No Pass</v>
      </c>
      <c r="W43" s="5" t="str">
        <f t="shared" si="3"/>
        <v>No Pass</v>
      </c>
      <c r="X43" s="5" t="str">
        <f t="shared" si="3"/>
        <v>Pass</v>
      </c>
    </row>
    <row r="44" spans="2:24" x14ac:dyDescent="0.25">
      <c r="B44" s="5">
        <v>25515</v>
      </c>
      <c r="D44" s="4">
        <v>4</v>
      </c>
      <c r="E44" s="5">
        <v>9</v>
      </c>
      <c r="F44" s="4">
        <v>10</v>
      </c>
      <c r="G44" s="4">
        <v>8</v>
      </c>
      <c r="I44" s="5">
        <f t="shared" si="4"/>
        <v>5</v>
      </c>
      <c r="J44" s="24">
        <f t="shared" si="5"/>
        <v>0.55555555555555558</v>
      </c>
      <c r="K44" s="5">
        <f t="shared" si="0"/>
        <v>3</v>
      </c>
      <c r="M44" s="5">
        <f t="shared" si="8"/>
        <v>1</v>
      </c>
      <c r="N44" s="24">
        <f t="shared" si="9"/>
        <v>0.1</v>
      </c>
      <c r="O44" s="5">
        <f t="shared" si="1"/>
        <v>2</v>
      </c>
      <c r="Q44" s="5">
        <f t="shared" si="6"/>
        <v>-2</v>
      </c>
      <c r="R44" s="24">
        <f t="shared" si="7"/>
        <v>-0.25</v>
      </c>
      <c r="S44" s="5">
        <f t="shared" si="2"/>
        <v>4</v>
      </c>
      <c r="U44" s="5" t="str">
        <f t="shared" si="3"/>
        <v>Pass</v>
      </c>
      <c r="V44" s="5" t="str">
        <f t="shared" si="3"/>
        <v>Pass</v>
      </c>
      <c r="W44" s="5" t="str">
        <f t="shared" si="3"/>
        <v>Pass</v>
      </c>
      <c r="X44" s="5" t="str">
        <f t="shared" si="3"/>
        <v>Pass</v>
      </c>
    </row>
    <row r="45" spans="2:24" x14ac:dyDescent="0.25">
      <c r="B45" s="5">
        <v>25537</v>
      </c>
      <c r="D45" s="4">
        <v>1</v>
      </c>
      <c r="E45" s="5">
        <v>1</v>
      </c>
      <c r="F45" s="4">
        <v>2</v>
      </c>
      <c r="G45" s="4">
        <v>1</v>
      </c>
      <c r="I45" s="5">
        <f t="shared" si="4"/>
        <v>0</v>
      </c>
      <c r="J45" s="24">
        <f t="shared" si="5"/>
        <v>0</v>
      </c>
      <c r="K45" s="5">
        <f t="shared" si="0"/>
        <v>11</v>
      </c>
      <c r="M45" s="5">
        <f t="shared" si="8"/>
        <v>1</v>
      </c>
      <c r="N45" s="24">
        <f t="shared" si="9"/>
        <v>0.5</v>
      </c>
      <c r="O45" s="5">
        <f t="shared" si="1"/>
        <v>10</v>
      </c>
      <c r="Q45" s="5">
        <f t="shared" si="6"/>
        <v>-1</v>
      </c>
      <c r="R45" s="24">
        <f t="shared" si="7"/>
        <v>-1</v>
      </c>
      <c r="S45" s="5">
        <f t="shared" si="2"/>
        <v>11</v>
      </c>
      <c r="U45" s="5" t="str">
        <f t="shared" si="3"/>
        <v>Pass</v>
      </c>
      <c r="V45" s="5" t="str">
        <f t="shared" si="3"/>
        <v>Pass</v>
      </c>
      <c r="W45" s="5" t="str">
        <f t="shared" si="3"/>
        <v>Pass</v>
      </c>
      <c r="X45" s="5" t="str">
        <f t="shared" si="3"/>
        <v>Pass</v>
      </c>
    </row>
    <row r="46" spans="2:24" x14ac:dyDescent="0.25">
      <c r="B46" s="5">
        <v>25544</v>
      </c>
      <c r="D46" s="4">
        <v>7</v>
      </c>
      <c r="E46" s="5">
        <v>15</v>
      </c>
      <c r="F46" s="4">
        <v>16</v>
      </c>
      <c r="G46" s="4">
        <v>17</v>
      </c>
      <c r="I46" s="5">
        <f t="shared" si="4"/>
        <v>8</v>
      </c>
      <c r="J46" s="24">
        <f t="shared" si="5"/>
        <v>0.53333333333333333</v>
      </c>
      <c r="K46" s="5">
        <f t="shared" si="0"/>
        <v>-3</v>
      </c>
      <c r="M46" s="5">
        <f t="shared" si="8"/>
        <v>1</v>
      </c>
      <c r="N46" s="24">
        <f t="shared" si="9"/>
        <v>6.25E-2</v>
      </c>
      <c r="O46" s="5">
        <f t="shared" si="1"/>
        <v>-4</v>
      </c>
      <c r="Q46" s="5">
        <f t="shared" si="6"/>
        <v>1</v>
      </c>
      <c r="R46" s="24">
        <f t="shared" si="7"/>
        <v>5.8823529411764705E-2</v>
      </c>
      <c r="S46" s="5">
        <f t="shared" si="2"/>
        <v>-5</v>
      </c>
      <c r="U46" s="5" t="str">
        <f t="shared" si="3"/>
        <v>Pass</v>
      </c>
      <c r="V46" s="5" t="str">
        <f t="shared" si="3"/>
        <v>No Pass</v>
      </c>
      <c r="W46" s="5" t="str">
        <f t="shared" si="3"/>
        <v>No Pass</v>
      </c>
      <c r="X46" s="5" t="str">
        <f t="shared" si="3"/>
        <v>No Pass</v>
      </c>
    </row>
    <row r="47" spans="2:24" x14ac:dyDescent="0.25">
      <c r="B47" s="5">
        <v>25558</v>
      </c>
      <c r="D47" s="4">
        <v>20</v>
      </c>
      <c r="E47" s="5">
        <v>18</v>
      </c>
      <c r="F47" s="4">
        <v>19</v>
      </c>
      <c r="G47" s="4">
        <v>15</v>
      </c>
      <c r="I47" s="5">
        <f t="shared" si="4"/>
        <v>-2</v>
      </c>
      <c r="J47" s="24">
        <f t="shared" si="5"/>
        <v>-0.1111111111111111</v>
      </c>
      <c r="K47" s="5">
        <f t="shared" si="0"/>
        <v>-6</v>
      </c>
      <c r="M47" s="5">
        <f t="shared" si="8"/>
        <v>1</v>
      </c>
      <c r="N47" s="24">
        <f t="shared" si="9"/>
        <v>5.2631578947368418E-2</v>
      </c>
      <c r="O47" s="5">
        <f t="shared" si="1"/>
        <v>-7</v>
      </c>
      <c r="Q47" s="5">
        <f t="shared" si="6"/>
        <v>-4</v>
      </c>
      <c r="R47" s="24">
        <f t="shared" si="7"/>
        <v>-0.26666666666666666</v>
      </c>
      <c r="S47" s="5">
        <f t="shared" si="2"/>
        <v>-3</v>
      </c>
      <c r="U47" s="5" t="str">
        <f t="shared" si="3"/>
        <v>No Pass</v>
      </c>
      <c r="V47" s="5" t="str">
        <f t="shared" si="3"/>
        <v>No Pass</v>
      </c>
      <c r="W47" s="5" t="str">
        <f t="shared" si="3"/>
        <v>No Pass</v>
      </c>
      <c r="X47" s="5" t="str">
        <f t="shared" si="3"/>
        <v>No Pass</v>
      </c>
    </row>
    <row r="48" spans="2:24" x14ac:dyDescent="0.25">
      <c r="B48" s="5">
        <v>25571</v>
      </c>
      <c r="D48" s="4">
        <v>25</v>
      </c>
      <c r="E48" s="5">
        <v>20</v>
      </c>
      <c r="F48" s="4">
        <v>20</v>
      </c>
      <c r="G48" s="4">
        <v>23</v>
      </c>
      <c r="I48" s="5">
        <f t="shared" si="4"/>
        <v>-5</v>
      </c>
      <c r="J48" s="24">
        <f t="shared" si="5"/>
        <v>-0.25</v>
      </c>
      <c r="K48" s="5">
        <f t="shared" si="0"/>
        <v>-8</v>
      </c>
      <c r="M48" s="5">
        <f t="shared" si="8"/>
        <v>0</v>
      </c>
      <c r="N48" s="24">
        <f t="shared" si="9"/>
        <v>0</v>
      </c>
      <c r="O48" s="5">
        <f t="shared" si="1"/>
        <v>-8</v>
      </c>
      <c r="Q48" s="5">
        <f t="shared" si="6"/>
        <v>3</v>
      </c>
      <c r="R48" s="24">
        <f t="shared" si="7"/>
        <v>0.13043478260869565</v>
      </c>
      <c r="S48" s="5">
        <f t="shared" si="2"/>
        <v>-11</v>
      </c>
      <c r="U48" s="5" t="str">
        <f t="shared" si="3"/>
        <v>No Pass</v>
      </c>
      <c r="V48" s="5" t="str">
        <f t="shared" si="3"/>
        <v>No Pass</v>
      </c>
      <c r="W48" s="5" t="str">
        <f t="shared" si="3"/>
        <v>No Pass</v>
      </c>
      <c r="X48" s="5" t="str">
        <f t="shared" si="3"/>
        <v>No Pass</v>
      </c>
    </row>
    <row r="49" spans="2:24" x14ac:dyDescent="0.25">
      <c r="B49" s="5">
        <v>25577</v>
      </c>
      <c r="D49" s="4">
        <v>13</v>
      </c>
      <c r="E49" s="5">
        <v>15</v>
      </c>
      <c r="F49" s="4">
        <v>21</v>
      </c>
      <c r="G49" s="4">
        <v>22</v>
      </c>
      <c r="I49" s="5">
        <f t="shared" si="4"/>
        <v>2</v>
      </c>
      <c r="J49" s="24">
        <f t="shared" si="5"/>
        <v>0.13333333333333333</v>
      </c>
      <c r="K49" s="5">
        <f t="shared" si="0"/>
        <v>-3</v>
      </c>
      <c r="M49" s="5">
        <f t="shared" si="8"/>
        <v>6</v>
      </c>
      <c r="N49" s="24">
        <f t="shared" si="9"/>
        <v>0.2857142857142857</v>
      </c>
      <c r="O49" s="5">
        <f t="shared" si="1"/>
        <v>-9</v>
      </c>
      <c r="Q49" s="5">
        <f t="shared" si="6"/>
        <v>1</v>
      </c>
      <c r="R49" s="24">
        <f t="shared" si="7"/>
        <v>4.5454545454545456E-2</v>
      </c>
      <c r="S49" s="5">
        <f t="shared" si="2"/>
        <v>-10</v>
      </c>
      <c r="U49" s="5" t="str">
        <f t="shared" si="3"/>
        <v>No Pass</v>
      </c>
      <c r="V49" s="5" t="str">
        <f t="shared" si="3"/>
        <v>No Pass</v>
      </c>
      <c r="W49" s="5" t="str">
        <f t="shared" si="3"/>
        <v>No Pass</v>
      </c>
      <c r="X49" s="5" t="str">
        <f t="shared" si="3"/>
        <v>No Pass</v>
      </c>
    </row>
    <row r="50" spans="2:24" x14ac:dyDescent="0.25">
      <c r="B50" s="5">
        <v>25580</v>
      </c>
      <c r="D50" s="4">
        <v>15</v>
      </c>
      <c r="E50" s="4">
        <v>15</v>
      </c>
      <c r="F50" s="4">
        <v>21</v>
      </c>
      <c r="G50" s="4">
        <v>20</v>
      </c>
      <c r="I50" s="5">
        <f t="shared" si="4"/>
        <v>0</v>
      </c>
      <c r="J50" s="24">
        <f t="shared" si="5"/>
        <v>0</v>
      </c>
      <c r="K50" s="5">
        <f t="shared" si="0"/>
        <v>-3</v>
      </c>
      <c r="M50" s="5">
        <f t="shared" si="8"/>
        <v>6</v>
      </c>
      <c r="N50" s="24">
        <f t="shared" si="9"/>
        <v>0.2857142857142857</v>
      </c>
      <c r="O50" s="5">
        <f t="shared" si="1"/>
        <v>-9</v>
      </c>
      <c r="Q50" s="5">
        <f t="shared" si="6"/>
        <v>-1</v>
      </c>
      <c r="R50" s="24">
        <f t="shared" si="7"/>
        <v>-0.05</v>
      </c>
      <c r="S50" s="5">
        <f t="shared" si="2"/>
        <v>-8</v>
      </c>
      <c r="U50" s="5" t="str">
        <f t="shared" si="3"/>
        <v>No Pass</v>
      </c>
      <c r="V50" s="5" t="str">
        <f t="shared" si="3"/>
        <v>No Pass</v>
      </c>
      <c r="W50" s="5" t="str">
        <f t="shared" si="3"/>
        <v>No Pass</v>
      </c>
      <c r="X50" s="5" t="str">
        <f t="shared" si="3"/>
        <v>No Pass</v>
      </c>
    </row>
    <row r="51" spans="2:24" x14ac:dyDescent="0.25">
      <c r="B51" s="5">
        <v>25611</v>
      </c>
      <c r="D51" s="4">
        <v>13</v>
      </c>
      <c r="E51" s="5">
        <v>15</v>
      </c>
      <c r="F51" s="4">
        <v>18</v>
      </c>
      <c r="G51" s="4">
        <v>15</v>
      </c>
      <c r="I51" s="5">
        <f t="shared" si="4"/>
        <v>2</v>
      </c>
      <c r="J51" s="24">
        <f t="shared" si="5"/>
        <v>0.13333333333333333</v>
      </c>
      <c r="K51" s="5">
        <f t="shared" si="0"/>
        <v>-3</v>
      </c>
      <c r="M51" s="5">
        <f t="shared" si="8"/>
        <v>3</v>
      </c>
      <c r="N51" s="24">
        <f t="shared" si="9"/>
        <v>0.16666666666666666</v>
      </c>
      <c r="O51" s="5">
        <f t="shared" si="1"/>
        <v>-6</v>
      </c>
      <c r="Q51" s="5">
        <f t="shared" si="6"/>
        <v>-3</v>
      </c>
      <c r="R51" s="24">
        <f t="shared" si="7"/>
        <v>-0.2</v>
      </c>
      <c r="S51" s="5">
        <f t="shared" si="2"/>
        <v>-3</v>
      </c>
      <c r="U51" s="5" t="str">
        <f t="shared" si="3"/>
        <v>No Pass</v>
      </c>
      <c r="V51" s="5" t="str">
        <f t="shared" si="3"/>
        <v>No Pass</v>
      </c>
      <c r="W51" s="5" t="str">
        <f t="shared" si="3"/>
        <v>No Pass</v>
      </c>
      <c r="X51" s="5" t="str">
        <f t="shared" si="3"/>
        <v>No Pass</v>
      </c>
    </row>
    <row r="52" spans="2:24" x14ac:dyDescent="0.25">
      <c r="B52" s="5">
        <v>25620</v>
      </c>
      <c r="D52" s="4">
        <v>11</v>
      </c>
      <c r="E52" s="5">
        <v>15</v>
      </c>
      <c r="F52" s="4">
        <v>17</v>
      </c>
      <c r="G52" s="4">
        <v>13</v>
      </c>
      <c r="I52" s="5">
        <f t="shared" si="4"/>
        <v>4</v>
      </c>
      <c r="J52" s="24">
        <f t="shared" si="5"/>
        <v>0.26666666666666666</v>
      </c>
      <c r="K52" s="5">
        <f t="shared" si="0"/>
        <v>-3</v>
      </c>
      <c r="M52" s="5">
        <f t="shared" si="8"/>
        <v>2</v>
      </c>
      <c r="N52" s="24">
        <f t="shared" si="9"/>
        <v>0.11764705882352941</v>
      </c>
      <c r="O52" s="5">
        <f t="shared" si="1"/>
        <v>-5</v>
      </c>
      <c r="Q52" s="5">
        <f t="shared" si="6"/>
        <v>-4</v>
      </c>
      <c r="R52" s="24">
        <f t="shared" si="7"/>
        <v>-0.30769230769230771</v>
      </c>
      <c r="S52" s="5">
        <f t="shared" si="2"/>
        <v>-1</v>
      </c>
      <c r="U52" s="5" t="str">
        <f t="shared" si="3"/>
        <v>Pass</v>
      </c>
      <c r="V52" s="5" t="str">
        <f t="shared" si="3"/>
        <v>No Pass</v>
      </c>
      <c r="W52" s="5" t="str">
        <f t="shared" si="3"/>
        <v>No Pass</v>
      </c>
      <c r="X52" s="5" t="str">
        <f t="shared" si="3"/>
        <v>No Pass</v>
      </c>
    </row>
    <row r="53" spans="2:24" x14ac:dyDescent="0.25">
      <c r="B53" s="5">
        <v>25650</v>
      </c>
      <c r="D53" s="4">
        <v>4</v>
      </c>
      <c r="E53" s="5">
        <v>10</v>
      </c>
      <c r="F53" s="4">
        <v>13</v>
      </c>
      <c r="G53" s="4">
        <v>20</v>
      </c>
      <c r="I53" s="5">
        <f t="shared" si="4"/>
        <v>6</v>
      </c>
      <c r="J53" s="24">
        <f t="shared" si="5"/>
        <v>0.6</v>
      </c>
      <c r="K53" s="5">
        <f t="shared" si="0"/>
        <v>2</v>
      </c>
      <c r="M53" s="5">
        <f t="shared" si="8"/>
        <v>3</v>
      </c>
      <c r="N53" s="24">
        <f t="shared" si="9"/>
        <v>0.23076923076923078</v>
      </c>
      <c r="O53" s="5">
        <f t="shared" si="1"/>
        <v>-1</v>
      </c>
      <c r="Q53" s="5">
        <f t="shared" si="6"/>
        <v>7</v>
      </c>
      <c r="R53" s="24">
        <f t="shared" si="7"/>
        <v>0.35</v>
      </c>
      <c r="S53" s="5">
        <f t="shared" si="2"/>
        <v>-8</v>
      </c>
      <c r="U53" s="5" t="str">
        <f t="shared" si="3"/>
        <v>Pass</v>
      </c>
      <c r="V53" s="5" t="str">
        <f t="shared" si="3"/>
        <v>Pass</v>
      </c>
      <c r="W53" s="5" t="str">
        <f t="shared" si="3"/>
        <v>No Pass</v>
      </c>
      <c r="X53" s="5" t="str">
        <f t="shared" si="3"/>
        <v>No Pass</v>
      </c>
    </row>
    <row r="54" spans="2:24" x14ac:dyDescent="0.25">
      <c r="B54" s="5">
        <v>25665</v>
      </c>
      <c r="D54" s="4">
        <v>25</v>
      </c>
      <c r="E54" s="5">
        <v>20</v>
      </c>
      <c r="F54" s="5">
        <v>19</v>
      </c>
      <c r="G54" s="4">
        <v>19</v>
      </c>
      <c r="I54" s="5">
        <f t="shared" si="4"/>
        <v>-5</v>
      </c>
      <c r="J54" s="24">
        <f t="shared" si="5"/>
        <v>-0.25</v>
      </c>
      <c r="K54" s="5">
        <f t="shared" si="0"/>
        <v>-8</v>
      </c>
      <c r="M54" s="5">
        <f t="shared" si="8"/>
        <v>-1</v>
      </c>
      <c r="N54" s="24">
        <f t="shared" si="9"/>
        <v>-5.2631578947368418E-2</v>
      </c>
      <c r="O54" s="5">
        <f t="shared" si="1"/>
        <v>-7</v>
      </c>
      <c r="Q54" s="5">
        <f t="shared" si="6"/>
        <v>0</v>
      </c>
      <c r="R54" s="24">
        <f t="shared" si="7"/>
        <v>0</v>
      </c>
      <c r="S54" s="5">
        <f t="shared" si="2"/>
        <v>-7</v>
      </c>
      <c r="U54" s="5" t="str">
        <f t="shared" si="3"/>
        <v>No Pass</v>
      </c>
      <c r="V54" s="5" t="str">
        <f t="shared" si="3"/>
        <v>No Pass</v>
      </c>
      <c r="W54" s="5" t="str">
        <f t="shared" si="3"/>
        <v>No Pass</v>
      </c>
      <c r="X54" s="5" t="str">
        <f t="shared" si="3"/>
        <v>No Pass</v>
      </c>
    </row>
    <row r="55" spans="2:24" x14ac:dyDescent="0.25">
      <c r="B55" s="5">
        <v>25700</v>
      </c>
      <c r="D55" s="4">
        <v>25</v>
      </c>
      <c r="E55" s="5">
        <v>20</v>
      </c>
      <c r="F55" s="5">
        <v>21</v>
      </c>
      <c r="G55" s="4">
        <v>21</v>
      </c>
      <c r="I55" s="5">
        <f t="shared" si="4"/>
        <v>-5</v>
      </c>
      <c r="J55" s="24">
        <f t="shared" si="5"/>
        <v>-0.25</v>
      </c>
      <c r="K55" s="5">
        <f t="shared" si="0"/>
        <v>-8</v>
      </c>
      <c r="M55" s="5">
        <f t="shared" si="8"/>
        <v>1</v>
      </c>
      <c r="N55" s="24">
        <f t="shared" si="9"/>
        <v>4.7619047619047616E-2</v>
      </c>
      <c r="O55" s="5">
        <f t="shared" si="1"/>
        <v>-9</v>
      </c>
      <c r="Q55" s="5">
        <f t="shared" si="6"/>
        <v>0</v>
      </c>
      <c r="R55" s="24">
        <f t="shared" si="7"/>
        <v>0</v>
      </c>
      <c r="S55" s="5">
        <f t="shared" si="2"/>
        <v>-9</v>
      </c>
      <c r="U55" s="5" t="str">
        <f t="shared" si="3"/>
        <v>No Pass</v>
      </c>
      <c r="V55" s="5" t="str">
        <f t="shared" si="3"/>
        <v>No Pass</v>
      </c>
      <c r="W55" s="5" t="str">
        <f t="shared" si="3"/>
        <v>No Pass</v>
      </c>
      <c r="X55" s="5" t="str">
        <f t="shared" si="3"/>
        <v>No Pass</v>
      </c>
    </row>
    <row r="56" spans="2:24" x14ac:dyDescent="0.25">
      <c r="B56" s="5">
        <v>25707</v>
      </c>
      <c r="D56" s="4">
        <v>20</v>
      </c>
      <c r="E56" s="5">
        <v>30</v>
      </c>
      <c r="F56" s="5">
        <v>21</v>
      </c>
      <c r="G56" s="4">
        <v>20</v>
      </c>
      <c r="I56" s="5">
        <f t="shared" si="4"/>
        <v>10</v>
      </c>
      <c r="J56" s="24">
        <f t="shared" si="5"/>
        <v>0.33333333333333331</v>
      </c>
      <c r="K56" s="5">
        <f t="shared" si="0"/>
        <v>-18</v>
      </c>
      <c r="M56" s="5">
        <f t="shared" si="8"/>
        <v>-9</v>
      </c>
      <c r="N56" s="24">
        <f t="shared" si="9"/>
        <v>-0.42857142857142855</v>
      </c>
      <c r="O56" s="5">
        <f t="shared" si="1"/>
        <v>-9</v>
      </c>
      <c r="Q56" s="5">
        <f t="shared" si="6"/>
        <v>-1</v>
      </c>
      <c r="R56" s="24">
        <f t="shared" si="7"/>
        <v>-0.05</v>
      </c>
      <c r="S56" s="5">
        <f t="shared" si="2"/>
        <v>-8</v>
      </c>
      <c r="U56" s="5" t="str">
        <f t="shared" si="3"/>
        <v>No Pass</v>
      </c>
      <c r="V56" s="5" t="str">
        <f t="shared" si="3"/>
        <v>No Pass</v>
      </c>
      <c r="W56" s="5" t="str">
        <f t="shared" si="3"/>
        <v>No Pass</v>
      </c>
      <c r="X56" s="5" t="str">
        <f t="shared" si="3"/>
        <v>No Pass</v>
      </c>
    </row>
    <row r="57" spans="2:24" x14ac:dyDescent="0.25">
      <c r="B57" s="5">
        <v>25708</v>
      </c>
      <c r="D57" s="4">
        <v>20</v>
      </c>
      <c r="E57" s="5">
        <v>20</v>
      </c>
      <c r="F57" s="5">
        <v>21</v>
      </c>
      <c r="G57" s="4">
        <v>26</v>
      </c>
      <c r="I57" s="5">
        <f t="shared" si="4"/>
        <v>0</v>
      </c>
      <c r="J57" s="24">
        <f t="shared" si="5"/>
        <v>0</v>
      </c>
      <c r="K57" s="5">
        <f t="shared" si="0"/>
        <v>-8</v>
      </c>
      <c r="M57" s="5">
        <f t="shared" si="8"/>
        <v>1</v>
      </c>
      <c r="N57" s="24">
        <f t="shared" si="9"/>
        <v>4.7619047619047616E-2</v>
      </c>
      <c r="O57" s="5">
        <f t="shared" si="1"/>
        <v>-9</v>
      </c>
      <c r="Q57" s="5">
        <f t="shared" si="6"/>
        <v>5</v>
      </c>
      <c r="R57" s="24">
        <f t="shared" si="7"/>
        <v>0.19230769230769232</v>
      </c>
      <c r="S57" s="5">
        <f t="shared" si="2"/>
        <v>-14</v>
      </c>
      <c r="U57" s="5" t="str">
        <f t="shared" si="3"/>
        <v>No Pass</v>
      </c>
      <c r="V57" s="5" t="str">
        <f t="shared" si="3"/>
        <v>No Pass</v>
      </c>
      <c r="W57" s="5" t="str">
        <f t="shared" si="3"/>
        <v>No Pass</v>
      </c>
      <c r="X57" s="5" t="str">
        <f t="shared" si="3"/>
        <v>No Pass</v>
      </c>
    </row>
    <row r="58" spans="2:24" x14ac:dyDescent="0.25">
      <c r="B58" s="5">
        <v>25712</v>
      </c>
      <c r="D58" s="4">
        <v>10</v>
      </c>
      <c r="E58" s="5">
        <v>11</v>
      </c>
      <c r="F58" s="5">
        <v>15</v>
      </c>
      <c r="G58" s="4">
        <v>14</v>
      </c>
      <c r="I58" s="5">
        <f t="shared" si="4"/>
        <v>1</v>
      </c>
      <c r="J58" s="24">
        <f t="shared" si="5"/>
        <v>9.0909090909090912E-2</v>
      </c>
      <c r="K58" s="5">
        <f t="shared" si="0"/>
        <v>1</v>
      </c>
      <c r="M58" s="5">
        <f t="shared" si="8"/>
        <v>4</v>
      </c>
      <c r="N58" s="24">
        <f t="shared" si="9"/>
        <v>0.26666666666666666</v>
      </c>
      <c r="O58" s="5">
        <f t="shared" si="1"/>
        <v>-3</v>
      </c>
      <c r="Q58" s="5">
        <f t="shared" si="6"/>
        <v>-1</v>
      </c>
      <c r="R58" s="24">
        <f t="shared" si="7"/>
        <v>-7.1428571428571425E-2</v>
      </c>
      <c r="S58" s="5">
        <f t="shared" si="2"/>
        <v>-2</v>
      </c>
      <c r="U58" s="5" t="str">
        <f t="shared" si="3"/>
        <v>Pass</v>
      </c>
      <c r="V58" s="5" t="str">
        <f t="shared" si="3"/>
        <v>Pass</v>
      </c>
      <c r="W58" s="5" t="str">
        <f t="shared" si="3"/>
        <v>No Pass</v>
      </c>
      <c r="X58" s="5" t="str">
        <f t="shared" si="3"/>
        <v>No Pass</v>
      </c>
    </row>
    <row r="59" spans="2:24" x14ac:dyDescent="0.25">
      <c r="B59" s="5">
        <v>25715</v>
      </c>
      <c r="D59" s="4">
        <v>20</v>
      </c>
      <c r="E59" s="4">
        <v>5</v>
      </c>
      <c r="F59" s="4">
        <v>6</v>
      </c>
      <c r="G59" s="4">
        <v>10</v>
      </c>
      <c r="I59" s="5">
        <f t="shared" si="4"/>
        <v>-15</v>
      </c>
      <c r="J59" s="24">
        <f t="shared" si="5"/>
        <v>-3</v>
      </c>
      <c r="K59" s="5">
        <f t="shared" si="0"/>
        <v>7</v>
      </c>
      <c r="M59" s="5">
        <f t="shared" si="8"/>
        <v>1</v>
      </c>
      <c r="N59" s="24">
        <f t="shared" si="9"/>
        <v>0.16666666666666666</v>
      </c>
      <c r="O59" s="5">
        <f t="shared" si="1"/>
        <v>6</v>
      </c>
      <c r="Q59" s="5">
        <f t="shared" si="6"/>
        <v>4</v>
      </c>
      <c r="R59" s="24">
        <f t="shared" si="7"/>
        <v>0.4</v>
      </c>
      <c r="S59" s="5">
        <f t="shared" si="2"/>
        <v>2</v>
      </c>
      <c r="U59" s="5" t="str">
        <f t="shared" si="3"/>
        <v>No Pass</v>
      </c>
      <c r="V59" s="5" t="str">
        <f t="shared" si="3"/>
        <v>Pass</v>
      </c>
      <c r="W59" s="5" t="str">
        <f t="shared" si="3"/>
        <v>Pass</v>
      </c>
      <c r="X59" s="5" t="str">
        <f t="shared" si="3"/>
        <v>Pass</v>
      </c>
    </row>
    <row r="60" spans="2:24" x14ac:dyDescent="0.25">
      <c r="B60" s="5">
        <v>25753</v>
      </c>
      <c r="D60" s="4">
        <v>5</v>
      </c>
      <c r="E60" s="4">
        <v>11</v>
      </c>
      <c r="F60" s="4">
        <v>15</v>
      </c>
      <c r="G60" s="4">
        <v>16</v>
      </c>
      <c r="I60" s="5">
        <f t="shared" si="4"/>
        <v>6</v>
      </c>
      <c r="J60" s="24">
        <f t="shared" si="5"/>
        <v>0.54545454545454541</v>
      </c>
      <c r="K60" s="5">
        <f t="shared" si="0"/>
        <v>1</v>
      </c>
      <c r="M60" s="5">
        <f t="shared" si="8"/>
        <v>4</v>
      </c>
      <c r="N60" s="24">
        <f t="shared" si="9"/>
        <v>0.26666666666666666</v>
      </c>
      <c r="O60" s="5">
        <f t="shared" si="1"/>
        <v>-3</v>
      </c>
      <c r="Q60" s="5">
        <f t="shared" si="6"/>
        <v>1</v>
      </c>
      <c r="R60" s="24">
        <f t="shared" si="7"/>
        <v>6.25E-2</v>
      </c>
      <c r="S60" s="5">
        <f t="shared" si="2"/>
        <v>-4</v>
      </c>
      <c r="U60" s="5" t="str">
        <f t="shared" si="3"/>
        <v>Pass</v>
      </c>
      <c r="V60" s="5" t="str">
        <f t="shared" si="3"/>
        <v>Pass</v>
      </c>
      <c r="W60" s="5" t="str">
        <f t="shared" si="3"/>
        <v>No Pass</v>
      </c>
      <c r="X60" s="5" t="str">
        <f t="shared" si="3"/>
        <v>No Pass</v>
      </c>
    </row>
    <row r="61" spans="2:24" x14ac:dyDescent="0.25">
      <c r="B61" s="5">
        <v>25756</v>
      </c>
      <c r="D61" s="4">
        <v>10</v>
      </c>
      <c r="E61" s="4">
        <v>20</v>
      </c>
      <c r="F61" s="4">
        <v>20</v>
      </c>
      <c r="G61" s="4">
        <v>22</v>
      </c>
      <c r="I61" s="5">
        <f t="shared" si="4"/>
        <v>10</v>
      </c>
      <c r="J61" s="24">
        <f t="shared" si="5"/>
        <v>0.5</v>
      </c>
      <c r="K61" s="5">
        <f t="shared" si="0"/>
        <v>-8</v>
      </c>
      <c r="M61" s="5">
        <f t="shared" si="8"/>
        <v>0</v>
      </c>
      <c r="N61" s="24">
        <f t="shared" si="9"/>
        <v>0</v>
      </c>
      <c r="O61" s="5">
        <f t="shared" si="1"/>
        <v>-8</v>
      </c>
      <c r="Q61" s="5">
        <f t="shared" si="6"/>
        <v>2</v>
      </c>
      <c r="R61" s="24">
        <f t="shared" si="7"/>
        <v>9.0909090909090912E-2</v>
      </c>
      <c r="S61" s="5">
        <f t="shared" si="2"/>
        <v>-10</v>
      </c>
      <c r="U61" s="5" t="str">
        <f t="shared" si="3"/>
        <v>Pass</v>
      </c>
      <c r="V61" s="5" t="str">
        <f t="shared" si="3"/>
        <v>No Pass</v>
      </c>
      <c r="W61" s="5" t="str">
        <f t="shared" si="3"/>
        <v>No Pass</v>
      </c>
      <c r="X61" s="5" t="str">
        <f t="shared" si="3"/>
        <v>No Pass</v>
      </c>
    </row>
    <row r="62" spans="2:24" x14ac:dyDescent="0.25">
      <c r="B62" s="5">
        <v>25758</v>
      </c>
      <c r="D62" s="4">
        <v>7</v>
      </c>
      <c r="E62" s="4">
        <v>10</v>
      </c>
      <c r="F62" s="4">
        <v>15</v>
      </c>
      <c r="G62" s="4">
        <v>14</v>
      </c>
      <c r="I62" s="5">
        <f t="shared" si="4"/>
        <v>3</v>
      </c>
      <c r="J62" s="24">
        <f t="shared" si="5"/>
        <v>0.3</v>
      </c>
      <c r="K62" s="5">
        <f t="shared" si="0"/>
        <v>2</v>
      </c>
      <c r="M62" s="5">
        <f t="shared" si="8"/>
        <v>5</v>
      </c>
      <c r="N62" s="24">
        <f t="shared" si="9"/>
        <v>0.33333333333333331</v>
      </c>
      <c r="O62" s="5">
        <f t="shared" si="1"/>
        <v>-3</v>
      </c>
      <c r="Q62" s="5">
        <f t="shared" si="6"/>
        <v>-1</v>
      </c>
      <c r="R62" s="24">
        <f t="shared" si="7"/>
        <v>-7.1428571428571425E-2</v>
      </c>
      <c r="S62" s="5">
        <f t="shared" si="2"/>
        <v>-2</v>
      </c>
      <c r="U62" s="5" t="str">
        <f t="shared" si="3"/>
        <v>Pass</v>
      </c>
      <c r="V62" s="5" t="str">
        <f t="shared" si="3"/>
        <v>Pass</v>
      </c>
      <c r="W62" s="5" t="str">
        <f t="shared" si="3"/>
        <v>No Pass</v>
      </c>
      <c r="X62" s="5" t="str">
        <f t="shared" si="3"/>
        <v>No Pass</v>
      </c>
    </row>
    <row r="63" spans="2:24" x14ac:dyDescent="0.25">
      <c r="B63" s="5">
        <v>25767</v>
      </c>
      <c r="D63" s="4">
        <v>15</v>
      </c>
      <c r="E63" s="4">
        <v>1</v>
      </c>
      <c r="F63" s="4">
        <v>3</v>
      </c>
      <c r="G63" s="4">
        <v>10</v>
      </c>
      <c r="I63" s="5">
        <f t="shared" si="4"/>
        <v>-14</v>
      </c>
      <c r="J63" s="24">
        <f t="shared" si="5"/>
        <v>-14</v>
      </c>
      <c r="K63" s="5">
        <f t="shared" si="0"/>
        <v>11</v>
      </c>
      <c r="M63" s="5">
        <f t="shared" si="8"/>
        <v>2</v>
      </c>
      <c r="N63" s="24">
        <f t="shared" si="9"/>
        <v>0.66666666666666663</v>
      </c>
      <c r="O63" s="5">
        <f t="shared" si="1"/>
        <v>9</v>
      </c>
      <c r="Q63" s="5">
        <f t="shared" si="6"/>
        <v>7</v>
      </c>
      <c r="R63" s="24">
        <f t="shared" si="7"/>
        <v>0.7</v>
      </c>
      <c r="S63" s="5">
        <f t="shared" si="2"/>
        <v>2</v>
      </c>
      <c r="U63" s="5" t="str">
        <f t="shared" si="3"/>
        <v>No Pass</v>
      </c>
      <c r="V63" s="5" t="str">
        <f t="shared" si="3"/>
        <v>Pass</v>
      </c>
      <c r="W63" s="5" t="str">
        <f t="shared" si="3"/>
        <v>Pass</v>
      </c>
      <c r="X63" s="5" t="str">
        <f t="shared" si="3"/>
        <v>Pass</v>
      </c>
    </row>
    <row r="64" spans="2:24" x14ac:dyDescent="0.25">
      <c r="B64" s="5">
        <v>25771</v>
      </c>
      <c r="D64" s="4">
        <v>12</v>
      </c>
      <c r="E64" s="4">
        <v>15</v>
      </c>
      <c r="F64" s="4">
        <v>14</v>
      </c>
      <c r="G64" s="4">
        <v>13</v>
      </c>
      <c r="I64" s="5">
        <f t="shared" si="4"/>
        <v>3</v>
      </c>
      <c r="J64" s="24">
        <f t="shared" si="5"/>
        <v>0.2</v>
      </c>
      <c r="K64" s="5">
        <f t="shared" si="0"/>
        <v>-3</v>
      </c>
      <c r="M64" s="5">
        <f t="shared" si="8"/>
        <v>-1</v>
      </c>
      <c r="N64" s="24">
        <f t="shared" si="9"/>
        <v>-7.1428571428571425E-2</v>
      </c>
      <c r="O64" s="5">
        <f t="shared" si="1"/>
        <v>-2</v>
      </c>
      <c r="Q64" s="5">
        <f t="shared" si="6"/>
        <v>-1</v>
      </c>
      <c r="R64" s="24">
        <f t="shared" si="7"/>
        <v>-7.6923076923076927E-2</v>
      </c>
      <c r="S64" s="5">
        <f t="shared" si="2"/>
        <v>-1</v>
      </c>
      <c r="U64" s="5" t="str">
        <f t="shared" si="3"/>
        <v>Pass</v>
      </c>
      <c r="V64" s="5" t="str">
        <f t="shared" si="3"/>
        <v>No Pass</v>
      </c>
      <c r="W64" s="5" t="str">
        <f t="shared" si="3"/>
        <v>No Pass</v>
      </c>
      <c r="X64" s="5" t="str">
        <f t="shared" si="3"/>
        <v>No Pass</v>
      </c>
    </row>
    <row r="65" spans="2:24" x14ac:dyDescent="0.25">
      <c r="B65" s="5">
        <v>25781</v>
      </c>
      <c r="D65" s="4">
        <v>18</v>
      </c>
      <c r="E65" s="5">
        <v>20</v>
      </c>
      <c r="F65" s="4">
        <v>22</v>
      </c>
      <c r="G65" s="4">
        <v>21</v>
      </c>
      <c r="I65" s="5">
        <f t="shared" si="4"/>
        <v>2</v>
      </c>
      <c r="J65" s="24">
        <f t="shared" si="5"/>
        <v>0.1</v>
      </c>
      <c r="K65" s="5">
        <f t="shared" si="0"/>
        <v>-8</v>
      </c>
      <c r="M65" s="5">
        <f t="shared" si="8"/>
        <v>2</v>
      </c>
      <c r="N65" s="24">
        <f t="shared" si="9"/>
        <v>9.0909090909090912E-2</v>
      </c>
      <c r="O65" s="5">
        <f t="shared" si="1"/>
        <v>-10</v>
      </c>
      <c r="Q65" s="5">
        <f t="shared" si="6"/>
        <v>-1</v>
      </c>
      <c r="R65" s="24">
        <f t="shared" si="7"/>
        <v>-4.7619047619047616E-2</v>
      </c>
      <c r="S65" s="5">
        <f t="shared" si="2"/>
        <v>-9</v>
      </c>
      <c r="U65" s="5" t="str">
        <f t="shared" si="3"/>
        <v>No Pass</v>
      </c>
      <c r="V65" s="5" t="str">
        <f t="shared" si="3"/>
        <v>No Pass</v>
      </c>
      <c r="W65" s="5" t="str">
        <f t="shared" si="3"/>
        <v>No Pass</v>
      </c>
      <c r="X65" s="5" t="str">
        <f t="shared" si="3"/>
        <v>No Pass</v>
      </c>
    </row>
    <row r="66" spans="2:24" x14ac:dyDescent="0.25">
      <c r="B66" s="5">
        <v>25791</v>
      </c>
      <c r="D66" s="4">
        <v>22</v>
      </c>
      <c r="E66" s="5">
        <v>17</v>
      </c>
      <c r="F66" s="4">
        <v>22</v>
      </c>
      <c r="G66" s="4">
        <v>14</v>
      </c>
      <c r="I66" s="5">
        <f t="shared" si="4"/>
        <v>-5</v>
      </c>
      <c r="J66" s="24">
        <f t="shared" si="5"/>
        <v>-0.29411764705882354</v>
      </c>
      <c r="K66" s="5">
        <f t="shared" si="0"/>
        <v>-5</v>
      </c>
      <c r="M66" s="5">
        <f t="shared" si="8"/>
        <v>5</v>
      </c>
      <c r="N66" s="24">
        <f t="shared" si="9"/>
        <v>0.22727272727272727</v>
      </c>
      <c r="O66" s="5">
        <f t="shared" si="1"/>
        <v>-10</v>
      </c>
      <c r="Q66" s="5">
        <f t="shared" si="6"/>
        <v>-8</v>
      </c>
      <c r="R66" s="24">
        <f t="shared" si="7"/>
        <v>-0.5714285714285714</v>
      </c>
      <c r="S66" s="5">
        <f t="shared" si="2"/>
        <v>-2</v>
      </c>
      <c r="U66" s="5" t="str">
        <f t="shared" si="3"/>
        <v>No Pass</v>
      </c>
      <c r="V66" s="5" t="str">
        <f t="shared" si="3"/>
        <v>No Pass</v>
      </c>
      <c r="W66" s="5" t="str">
        <f t="shared" si="3"/>
        <v>No Pass</v>
      </c>
      <c r="X66" s="5" t="str">
        <f t="shared" si="3"/>
        <v>No Pass</v>
      </c>
    </row>
    <row r="67" spans="2:24" x14ac:dyDescent="0.25">
      <c r="B67" s="5">
        <v>25806</v>
      </c>
      <c r="D67" s="4">
        <v>15</v>
      </c>
      <c r="E67" s="5">
        <v>15</v>
      </c>
      <c r="F67" s="4">
        <v>15</v>
      </c>
      <c r="G67" s="4">
        <v>20</v>
      </c>
      <c r="I67" s="5">
        <f t="shared" si="4"/>
        <v>0</v>
      </c>
      <c r="J67" s="24">
        <f t="shared" si="5"/>
        <v>0</v>
      </c>
      <c r="K67" s="5">
        <f t="shared" si="0"/>
        <v>-3</v>
      </c>
      <c r="M67" s="5">
        <f t="shared" si="8"/>
        <v>0</v>
      </c>
      <c r="N67" s="24">
        <f t="shared" si="9"/>
        <v>0</v>
      </c>
      <c r="O67" s="5">
        <f t="shared" si="1"/>
        <v>-3</v>
      </c>
      <c r="Q67" s="5">
        <f t="shared" si="6"/>
        <v>5</v>
      </c>
      <c r="R67" s="24">
        <f t="shared" si="7"/>
        <v>0.25</v>
      </c>
      <c r="S67" s="5">
        <f t="shared" si="2"/>
        <v>-8</v>
      </c>
      <c r="U67" s="5" t="str">
        <f t="shared" si="3"/>
        <v>No Pass</v>
      </c>
      <c r="V67" s="5" t="str">
        <f t="shared" si="3"/>
        <v>No Pass</v>
      </c>
      <c r="W67" s="5" t="str">
        <f t="shared" si="3"/>
        <v>No Pass</v>
      </c>
      <c r="X67" s="5" t="str">
        <f t="shared" si="3"/>
        <v>No Pass</v>
      </c>
    </row>
    <row r="68" spans="2:24" x14ac:dyDescent="0.25">
      <c r="B68" s="5">
        <v>25817</v>
      </c>
      <c r="D68" s="4">
        <v>6</v>
      </c>
      <c r="E68" s="5">
        <v>6</v>
      </c>
      <c r="F68" s="4">
        <v>7</v>
      </c>
      <c r="G68" s="4">
        <v>6</v>
      </c>
      <c r="I68" s="5">
        <f t="shared" si="4"/>
        <v>0</v>
      </c>
      <c r="J68" s="24">
        <f t="shared" si="5"/>
        <v>0</v>
      </c>
      <c r="K68" s="5">
        <f t="shared" si="0"/>
        <v>6</v>
      </c>
      <c r="M68" s="5">
        <f t="shared" si="8"/>
        <v>1</v>
      </c>
      <c r="N68" s="24">
        <f t="shared" si="9"/>
        <v>0.14285714285714285</v>
      </c>
      <c r="O68" s="5">
        <f t="shared" si="1"/>
        <v>5</v>
      </c>
      <c r="Q68" s="5">
        <f t="shared" si="6"/>
        <v>-1</v>
      </c>
      <c r="R68" s="24">
        <f t="shared" si="7"/>
        <v>-0.16666666666666666</v>
      </c>
      <c r="S68" s="5">
        <f t="shared" si="2"/>
        <v>6</v>
      </c>
      <c r="U68" s="5" t="str">
        <f t="shared" si="3"/>
        <v>Pass</v>
      </c>
      <c r="V68" s="5" t="str">
        <f t="shared" si="3"/>
        <v>Pass</v>
      </c>
      <c r="W68" s="5" t="str">
        <f t="shared" si="3"/>
        <v>Pass</v>
      </c>
      <c r="X68" s="5" t="str">
        <f t="shared" ref="X68:X131" si="10">IF(G68&lt;=12,"Pass","No Pass")</f>
        <v>Pass</v>
      </c>
    </row>
    <row r="69" spans="2:24" x14ac:dyDescent="0.25">
      <c r="B69" s="5">
        <v>25836</v>
      </c>
      <c r="D69" s="4">
        <v>25</v>
      </c>
      <c r="E69" s="4">
        <v>17</v>
      </c>
      <c r="F69" s="4">
        <v>28</v>
      </c>
      <c r="G69" s="4">
        <v>22</v>
      </c>
      <c r="I69" s="5">
        <f t="shared" si="4"/>
        <v>-8</v>
      </c>
      <c r="J69" s="24">
        <f t="shared" si="5"/>
        <v>-0.47058823529411764</v>
      </c>
      <c r="K69" s="5">
        <f t="shared" ref="K69:K132" si="11">12-E69</f>
        <v>-5</v>
      </c>
      <c r="M69" s="5">
        <f t="shared" si="8"/>
        <v>11</v>
      </c>
      <c r="N69" s="24">
        <f t="shared" si="9"/>
        <v>0.39285714285714285</v>
      </c>
      <c r="O69" s="5">
        <f t="shared" ref="O69:O132" si="12">12-F69</f>
        <v>-16</v>
      </c>
      <c r="Q69" s="5">
        <f t="shared" si="6"/>
        <v>-6</v>
      </c>
      <c r="R69" s="24">
        <f t="shared" si="7"/>
        <v>-0.27272727272727271</v>
      </c>
      <c r="S69" s="5">
        <f t="shared" ref="S69:S132" si="13">12-G69</f>
        <v>-10</v>
      </c>
      <c r="U69" s="5" t="str">
        <f t="shared" ref="U69:X132" si="14">IF(D69&lt;=12,"Pass","No Pass")</f>
        <v>No Pass</v>
      </c>
      <c r="V69" s="5" t="str">
        <f t="shared" si="14"/>
        <v>No Pass</v>
      </c>
      <c r="W69" s="5" t="str">
        <f t="shared" si="14"/>
        <v>No Pass</v>
      </c>
      <c r="X69" s="5" t="str">
        <f t="shared" si="10"/>
        <v>No Pass</v>
      </c>
    </row>
    <row r="70" spans="2:24" x14ac:dyDescent="0.25">
      <c r="B70" s="5">
        <v>25841</v>
      </c>
      <c r="D70" s="4">
        <v>5</v>
      </c>
      <c r="E70" s="4">
        <v>8</v>
      </c>
      <c r="F70" s="4">
        <v>10</v>
      </c>
      <c r="G70" s="4">
        <v>8</v>
      </c>
      <c r="I70" s="5">
        <f t="shared" ref="I70:I133" si="15">E70-D70</f>
        <v>3</v>
      </c>
      <c r="J70" s="24">
        <f t="shared" ref="J70:J133" si="16">I70/E70</f>
        <v>0.375</v>
      </c>
      <c r="K70" s="5">
        <f t="shared" si="11"/>
        <v>4</v>
      </c>
      <c r="M70" s="5">
        <f t="shared" si="8"/>
        <v>2</v>
      </c>
      <c r="N70" s="24">
        <f t="shared" si="9"/>
        <v>0.2</v>
      </c>
      <c r="O70" s="5">
        <f t="shared" si="12"/>
        <v>2</v>
      </c>
      <c r="Q70" s="5">
        <f t="shared" ref="Q70:Q133" si="17">G70-F70</f>
        <v>-2</v>
      </c>
      <c r="R70" s="24">
        <f t="shared" ref="R70:R133" si="18">Q70/G70</f>
        <v>-0.25</v>
      </c>
      <c r="S70" s="5">
        <f t="shared" si="13"/>
        <v>4</v>
      </c>
      <c r="U70" s="5" t="str">
        <f t="shared" si="14"/>
        <v>Pass</v>
      </c>
      <c r="V70" s="5" t="str">
        <f t="shared" si="14"/>
        <v>Pass</v>
      </c>
      <c r="W70" s="5" t="str">
        <f t="shared" si="14"/>
        <v>Pass</v>
      </c>
      <c r="X70" s="5" t="str">
        <f t="shared" si="10"/>
        <v>Pass</v>
      </c>
    </row>
    <row r="71" spans="2:24" x14ac:dyDescent="0.25">
      <c r="B71" s="5">
        <v>25849</v>
      </c>
      <c r="D71" s="4">
        <v>13</v>
      </c>
      <c r="E71" s="5">
        <v>15</v>
      </c>
      <c r="F71" s="4">
        <v>12</v>
      </c>
      <c r="G71" s="4">
        <v>19</v>
      </c>
      <c r="I71" s="5">
        <f t="shared" si="15"/>
        <v>2</v>
      </c>
      <c r="J71" s="24">
        <f t="shared" si="16"/>
        <v>0.13333333333333333</v>
      </c>
      <c r="K71" s="5">
        <f t="shared" si="11"/>
        <v>-3</v>
      </c>
      <c r="M71" s="5">
        <f t="shared" ref="M71:M134" si="19">F71-E71</f>
        <v>-3</v>
      </c>
      <c r="N71" s="24">
        <f t="shared" ref="N71:N134" si="20">M71/F71</f>
        <v>-0.25</v>
      </c>
      <c r="O71" s="5">
        <f t="shared" si="12"/>
        <v>0</v>
      </c>
      <c r="Q71" s="5">
        <f t="shared" si="17"/>
        <v>7</v>
      </c>
      <c r="R71" s="24">
        <f t="shared" si="18"/>
        <v>0.36842105263157893</v>
      </c>
      <c r="S71" s="5">
        <f t="shared" si="13"/>
        <v>-7</v>
      </c>
      <c r="U71" s="5" t="str">
        <f t="shared" si="14"/>
        <v>No Pass</v>
      </c>
      <c r="V71" s="5" t="str">
        <f t="shared" si="14"/>
        <v>No Pass</v>
      </c>
      <c r="W71" s="5" t="str">
        <f t="shared" si="14"/>
        <v>Pass</v>
      </c>
      <c r="X71" s="5" t="str">
        <f t="shared" si="10"/>
        <v>No Pass</v>
      </c>
    </row>
    <row r="72" spans="2:24" x14ac:dyDescent="0.25">
      <c r="B72" s="5">
        <v>25854</v>
      </c>
      <c r="D72" s="4">
        <v>0</v>
      </c>
      <c r="E72" s="5">
        <v>2</v>
      </c>
      <c r="F72" s="4">
        <v>2</v>
      </c>
      <c r="G72" s="4">
        <v>2</v>
      </c>
      <c r="I72" s="5">
        <f t="shared" si="15"/>
        <v>2</v>
      </c>
      <c r="J72" s="24">
        <f t="shared" si="16"/>
        <v>1</v>
      </c>
      <c r="K72" s="5">
        <f t="shared" si="11"/>
        <v>10</v>
      </c>
      <c r="M72" s="5">
        <f t="shared" si="19"/>
        <v>0</v>
      </c>
      <c r="N72" s="24">
        <f t="shared" si="20"/>
        <v>0</v>
      </c>
      <c r="O72" s="5">
        <f t="shared" si="12"/>
        <v>10</v>
      </c>
      <c r="Q72" s="5">
        <f t="shared" si="17"/>
        <v>0</v>
      </c>
      <c r="R72" s="24">
        <f t="shared" si="18"/>
        <v>0</v>
      </c>
      <c r="S72" s="5">
        <f t="shared" si="13"/>
        <v>10</v>
      </c>
      <c r="U72" s="5" t="str">
        <f t="shared" si="14"/>
        <v>Pass</v>
      </c>
      <c r="V72" s="5" t="str">
        <f t="shared" si="14"/>
        <v>Pass</v>
      </c>
      <c r="W72" s="5" t="str">
        <f t="shared" si="14"/>
        <v>Pass</v>
      </c>
      <c r="X72" s="5" t="str">
        <f t="shared" si="10"/>
        <v>Pass</v>
      </c>
    </row>
    <row r="73" spans="2:24" x14ac:dyDescent="0.25">
      <c r="B73" s="5">
        <v>25858</v>
      </c>
      <c r="D73" s="4">
        <v>2</v>
      </c>
      <c r="E73" s="5">
        <v>5</v>
      </c>
      <c r="F73" s="4">
        <v>7</v>
      </c>
      <c r="G73" s="4">
        <v>10</v>
      </c>
      <c r="I73" s="5">
        <f t="shared" si="15"/>
        <v>3</v>
      </c>
      <c r="J73" s="24">
        <f t="shared" si="16"/>
        <v>0.6</v>
      </c>
      <c r="K73" s="5">
        <f t="shared" si="11"/>
        <v>7</v>
      </c>
      <c r="M73" s="5">
        <f t="shared" si="19"/>
        <v>2</v>
      </c>
      <c r="N73" s="24">
        <f t="shared" si="20"/>
        <v>0.2857142857142857</v>
      </c>
      <c r="O73" s="5">
        <f t="shared" si="12"/>
        <v>5</v>
      </c>
      <c r="Q73" s="5">
        <f t="shared" si="17"/>
        <v>3</v>
      </c>
      <c r="R73" s="24">
        <f t="shared" si="18"/>
        <v>0.3</v>
      </c>
      <c r="S73" s="5">
        <f t="shared" si="13"/>
        <v>2</v>
      </c>
      <c r="U73" s="5" t="str">
        <f t="shared" si="14"/>
        <v>Pass</v>
      </c>
      <c r="V73" s="5" t="str">
        <f t="shared" si="14"/>
        <v>Pass</v>
      </c>
      <c r="W73" s="5" t="str">
        <f t="shared" si="14"/>
        <v>Pass</v>
      </c>
      <c r="X73" s="5" t="str">
        <f t="shared" si="10"/>
        <v>Pass</v>
      </c>
    </row>
    <row r="74" spans="2:24" x14ac:dyDescent="0.25">
      <c r="B74" s="5">
        <v>25865</v>
      </c>
      <c r="D74" s="4">
        <v>12</v>
      </c>
      <c r="E74" s="5">
        <v>15</v>
      </c>
      <c r="F74" s="4">
        <v>17</v>
      </c>
      <c r="G74" s="4">
        <v>20</v>
      </c>
      <c r="I74" s="5">
        <f t="shared" si="15"/>
        <v>3</v>
      </c>
      <c r="J74" s="24">
        <f t="shared" si="16"/>
        <v>0.2</v>
      </c>
      <c r="K74" s="5">
        <f t="shared" si="11"/>
        <v>-3</v>
      </c>
      <c r="M74" s="5">
        <f t="shared" si="19"/>
        <v>2</v>
      </c>
      <c r="N74" s="24">
        <f t="shared" si="20"/>
        <v>0.11764705882352941</v>
      </c>
      <c r="O74" s="5">
        <f t="shared" si="12"/>
        <v>-5</v>
      </c>
      <c r="Q74" s="5">
        <f t="shared" si="17"/>
        <v>3</v>
      </c>
      <c r="R74" s="24">
        <f t="shared" si="18"/>
        <v>0.15</v>
      </c>
      <c r="S74" s="5">
        <f t="shared" si="13"/>
        <v>-8</v>
      </c>
      <c r="U74" s="5" t="str">
        <f t="shared" si="14"/>
        <v>Pass</v>
      </c>
      <c r="V74" s="5" t="str">
        <f t="shared" si="14"/>
        <v>No Pass</v>
      </c>
      <c r="W74" s="5" t="str">
        <f t="shared" si="14"/>
        <v>No Pass</v>
      </c>
      <c r="X74" s="5" t="str">
        <f t="shared" si="10"/>
        <v>No Pass</v>
      </c>
    </row>
    <row r="75" spans="2:24" x14ac:dyDescent="0.25">
      <c r="B75" s="5">
        <v>25894</v>
      </c>
      <c r="D75" s="4">
        <v>5</v>
      </c>
      <c r="E75" s="5">
        <v>5</v>
      </c>
      <c r="F75" s="4">
        <v>5</v>
      </c>
      <c r="G75" s="4">
        <v>4</v>
      </c>
      <c r="I75" s="5">
        <f t="shared" si="15"/>
        <v>0</v>
      </c>
      <c r="J75" s="24">
        <f t="shared" si="16"/>
        <v>0</v>
      </c>
      <c r="K75" s="5">
        <f t="shared" si="11"/>
        <v>7</v>
      </c>
      <c r="M75" s="5">
        <f t="shared" si="19"/>
        <v>0</v>
      </c>
      <c r="N75" s="24">
        <f t="shared" si="20"/>
        <v>0</v>
      </c>
      <c r="O75" s="5">
        <f t="shared" si="12"/>
        <v>7</v>
      </c>
      <c r="Q75" s="5">
        <f t="shared" si="17"/>
        <v>-1</v>
      </c>
      <c r="R75" s="24">
        <f t="shared" si="18"/>
        <v>-0.25</v>
      </c>
      <c r="S75" s="5">
        <f t="shared" si="13"/>
        <v>8</v>
      </c>
      <c r="U75" s="5" t="str">
        <f t="shared" si="14"/>
        <v>Pass</v>
      </c>
      <c r="V75" s="5" t="str">
        <f t="shared" si="14"/>
        <v>Pass</v>
      </c>
      <c r="W75" s="5" t="str">
        <f t="shared" si="14"/>
        <v>Pass</v>
      </c>
      <c r="X75" s="5" t="str">
        <f t="shared" si="10"/>
        <v>Pass</v>
      </c>
    </row>
    <row r="76" spans="2:24" x14ac:dyDescent="0.25">
      <c r="B76" s="5">
        <v>25897</v>
      </c>
      <c r="D76" s="4">
        <v>15</v>
      </c>
      <c r="E76" s="5">
        <v>15</v>
      </c>
      <c r="F76" s="4">
        <v>20</v>
      </c>
      <c r="G76" s="4">
        <v>22</v>
      </c>
      <c r="I76" s="5">
        <f t="shared" si="15"/>
        <v>0</v>
      </c>
      <c r="J76" s="24">
        <f t="shared" si="16"/>
        <v>0</v>
      </c>
      <c r="K76" s="5">
        <f t="shared" si="11"/>
        <v>-3</v>
      </c>
      <c r="M76" s="5">
        <f t="shared" si="19"/>
        <v>5</v>
      </c>
      <c r="N76" s="24">
        <f t="shared" si="20"/>
        <v>0.25</v>
      </c>
      <c r="O76" s="5">
        <f t="shared" si="12"/>
        <v>-8</v>
      </c>
      <c r="Q76" s="5">
        <f t="shared" si="17"/>
        <v>2</v>
      </c>
      <c r="R76" s="24">
        <f t="shared" si="18"/>
        <v>9.0909090909090912E-2</v>
      </c>
      <c r="S76" s="5">
        <f t="shared" si="13"/>
        <v>-10</v>
      </c>
      <c r="U76" s="5" t="str">
        <f t="shared" si="14"/>
        <v>No Pass</v>
      </c>
      <c r="V76" s="5" t="str">
        <f t="shared" si="14"/>
        <v>No Pass</v>
      </c>
      <c r="W76" s="5" t="str">
        <f t="shared" si="14"/>
        <v>No Pass</v>
      </c>
      <c r="X76" s="5" t="str">
        <f t="shared" si="10"/>
        <v>No Pass</v>
      </c>
    </row>
    <row r="77" spans="2:24" x14ac:dyDescent="0.25">
      <c r="B77" s="5">
        <v>25910</v>
      </c>
      <c r="D77" s="4">
        <v>3</v>
      </c>
      <c r="E77" s="5">
        <v>5</v>
      </c>
      <c r="F77" s="4">
        <v>7</v>
      </c>
      <c r="G77" s="4">
        <v>10</v>
      </c>
      <c r="I77" s="5">
        <f t="shared" si="15"/>
        <v>2</v>
      </c>
      <c r="J77" s="24">
        <f t="shared" si="16"/>
        <v>0.4</v>
      </c>
      <c r="K77" s="5">
        <f t="shared" si="11"/>
        <v>7</v>
      </c>
      <c r="M77" s="5">
        <f t="shared" si="19"/>
        <v>2</v>
      </c>
      <c r="N77" s="24">
        <f t="shared" si="20"/>
        <v>0.2857142857142857</v>
      </c>
      <c r="O77" s="5">
        <f t="shared" si="12"/>
        <v>5</v>
      </c>
      <c r="Q77" s="5">
        <f t="shared" si="17"/>
        <v>3</v>
      </c>
      <c r="R77" s="24">
        <f t="shared" si="18"/>
        <v>0.3</v>
      </c>
      <c r="S77" s="5">
        <f t="shared" si="13"/>
        <v>2</v>
      </c>
      <c r="U77" s="5" t="str">
        <f t="shared" si="14"/>
        <v>Pass</v>
      </c>
      <c r="V77" s="5" t="str">
        <f t="shared" si="14"/>
        <v>Pass</v>
      </c>
      <c r="W77" s="5" t="str">
        <f t="shared" si="14"/>
        <v>Pass</v>
      </c>
      <c r="X77" s="5" t="str">
        <f t="shared" si="10"/>
        <v>Pass</v>
      </c>
    </row>
    <row r="78" spans="2:24" x14ac:dyDescent="0.25">
      <c r="B78" s="5">
        <v>25918</v>
      </c>
      <c r="D78" s="4">
        <v>10</v>
      </c>
      <c r="E78" s="4">
        <v>20</v>
      </c>
      <c r="F78" s="4">
        <v>22</v>
      </c>
      <c r="G78" s="4">
        <v>19</v>
      </c>
      <c r="I78" s="5">
        <f t="shared" si="15"/>
        <v>10</v>
      </c>
      <c r="J78" s="24">
        <f t="shared" si="16"/>
        <v>0.5</v>
      </c>
      <c r="K78" s="5">
        <f t="shared" si="11"/>
        <v>-8</v>
      </c>
      <c r="M78" s="5">
        <f t="shared" si="19"/>
        <v>2</v>
      </c>
      <c r="N78" s="24">
        <f t="shared" si="20"/>
        <v>9.0909090909090912E-2</v>
      </c>
      <c r="O78" s="5">
        <f t="shared" si="12"/>
        <v>-10</v>
      </c>
      <c r="Q78" s="5">
        <f t="shared" si="17"/>
        <v>-3</v>
      </c>
      <c r="R78" s="24">
        <f t="shared" si="18"/>
        <v>-0.15789473684210525</v>
      </c>
      <c r="S78" s="5">
        <f t="shared" si="13"/>
        <v>-7</v>
      </c>
      <c r="U78" s="5" t="str">
        <f t="shared" si="14"/>
        <v>Pass</v>
      </c>
      <c r="V78" s="5" t="str">
        <f t="shared" si="14"/>
        <v>No Pass</v>
      </c>
      <c r="W78" s="5" t="str">
        <f t="shared" si="14"/>
        <v>No Pass</v>
      </c>
      <c r="X78" s="5" t="str">
        <f t="shared" si="10"/>
        <v>No Pass</v>
      </c>
    </row>
    <row r="79" spans="2:24" x14ac:dyDescent="0.25">
      <c r="B79" s="5">
        <v>25964</v>
      </c>
      <c r="D79" s="4">
        <v>20</v>
      </c>
      <c r="E79" s="4">
        <v>10</v>
      </c>
      <c r="F79" s="4">
        <v>12</v>
      </c>
      <c r="G79" s="4">
        <v>15</v>
      </c>
      <c r="I79" s="5">
        <f t="shared" si="15"/>
        <v>-10</v>
      </c>
      <c r="J79" s="24">
        <f t="shared" si="16"/>
        <v>-1</v>
      </c>
      <c r="K79" s="5">
        <f t="shared" si="11"/>
        <v>2</v>
      </c>
      <c r="M79" s="5">
        <f t="shared" si="19"/>
        <v>2</v>
      </c>
      <c r="N79" s="24">
        <f t="shared" si="20"/>
        <v>0.16666666666666666</v>
      </c>
      <c r="O79" s="5">
        <f t="shared" si="12"/>
        <v>0</v>
      </c>
      <c r="Q79" s="5">
        <f t="shared" si="17"/>
        <v>3</v>
      </c>
      <c r="R79" s="24">
        <f t="shared" si="18"/>
        <v>0.2</v>
      </c>
      <c r="S79" s="5">
        <f t="shared" si="13"/>
        <v>-3</v>
      </c>
      <c r="U79" s="5" t="str">
        <f t="shared" si="14"/>
        <v>No Pass</v>
      </c>
      <c r="V79" s="5" t="str">
        <f t="shared" si="14"/>
        <v>Pass</v>
      </c>
      <c r="W79" s="5" t="str">
        <f t="shared" si="14"/>
        <v>Pass</v>
      </c>
      <c r="X79" s="5" t="str">
        <f t="shared" si="10"/>
        <v>No Pass</v>
      </c>
    </row>
    <row r="80" spans="2:24" x14ac:dyDescent="0.25">
      <c r="B80" s="5">
        <v>25975</v>
      </c>
      <c r="D80" s="4">
        <v>15</v>
      </c>
      <c r="E80" s="4">
        <v>10</v>
      </c>
      <c r="F80" s="4">
        <v>12</v>
      </c>
      <c r="G80" s="4">
        <v>15</v>
      </c>
      <c r="I80" s="5">
        <f t="shared" si="15"/>
        <v>-5</v>
      </c>
      <c r="J80" s="24">
        <f t="shared" si="16"/>
        <v>-0.5</v>
      </c>
      <c r="K80" s="5">
        <f t="shared" si="11"/>
        <v>2</v>
      </c>
      <c r="M80" s="5">
        <f t="shared" si="19"/>
        <v>2</v>
      </c>
      <c r="N80" s="24">
        <f t="shared" si="20"/>
        <v>0.16666666666666666</v>
      </c>
      <c r="O80" s="5">
        <f t="shared" si="12"/>
        <v>0</v>
      </c>
      <c r="Q80" s="5">
        <f t="shared" si="17"/>
        <v>3</v>
      </c>
      <c r="R80" s="24">
        <f t="shared" si="18"/>
        <v>0.2</v>
      </c>
      <c r="S80" s="5">
        <f t="shared" si="13"/>
        <v>-3</v>
      </c>
      <c r="U80" s="5" t="str">
        <f t="shared" si="14"/>
        <v>No Pass</v>
      </c>
      <c r="V80" s="5" t="str">
        <f t="shared" si="14"/>
        <v>Pass</v>
      </c>
      <c r="W80" s="5" t="str">
        <f t="shared" si="14"/>
        <v>Pass</v>
      </c>
      <c r="X80" s="5" t="str">
        <f t="shared" si="10"/>
        <v>No Pass</v>
      </c>
    </row>
    <row r="81" spans="2:24" x14ac:dyDescent="0.25">
      <c r="B81" s="5">
        <v>25978</v>
      </c>
      <c r="D81" s="4">
        <v>9</v>
      </c>
      <c r="E81" s="4">
        <v>10</v>
      </c>
      <c r="F81" s="4">
        <v>11</v>
      </c>
      <c r="G81" s="4">
        <v>12</v>
      </c>
      <c r="I81" s="5">
        <f t="shared" si="15"/>
        <v>1</v>
      </c>
      <c r="J81" s="24">
        <f t="shared" si="16"/>
        <v>0.1</v>
      </c>
      <c r="K81" s="5">
        <f t="shared" si="11"/>
        <v>2</v>
      </c>
      <c r="M81" s="5">
        <f t="shared" si="19"/>
        <v>1</v>
      </c>
      <c r="N81" s="24">
        <f t="shared" si="20"/>
        <v>9.0909090909090912E-2</v>
      </c>
      <c r="O81" s="5">
        <f t="shared" si="12"/>
        <v>1</v>
      </c>
      <c r="Q81" s="5">
        <f t="shared" si="17"/>
        <v>1</v>
      </c>
      <c r="R81" s="24">
        <f t="shared" si="18"/>
        <v>8.3333333333333329E-2</v>
      </c>
      <c r="S81" s="5">
        <f t="shared" si="13"/>
        <v>0</v>
      </c>
      <c r="U81" s="5" t="str">
        <f t="shared" si="14"/>
        <v>Pass</v>
      </c>
      <c r="V81" s="5" t="str">
        <f t="shared" si="14"/>
        <v>Pass</v>
      </c>
      <c r="W81" s="5" t="str">
        <f t="shared" si="14"/>
        <v>Pass</v>
      </c>
      <c r="X81" s="5" t="str">
        <f t="shared" si="10"/>
        <v>Pass</v>
      </c>
    </row>
    <row r="82" spans="2:24" x14ac:dyDescent="0.25">
      <c r="B82" s="5">
        <v>25980</v>
      </c>
      <c r="D82" s="4">
        <v>11</v>
      </c>
      <c r="E82" s="4">
        <v>15</v>
      </c>
      <c r="F82" s="4">
        <v>17</v>
      </c>
      <c r="G82" s="4">
        <v>20</v>
      </c>
      <c r="I82" s="5">
        <f t="shared" si="15"/>
        <v>4</v>
      </c>
      <c r="J82" s="24">
        <f t="shared" si="16"/>
        <v>0.26666666666666666</v>
      </c>
      <c r="K82" s="5">
        <f t="shared" si="11"/>
        <v>-3</v>
      </c>
      <c r="M82" s="5">
        <f t="shared" si="19"/>
        <v>2</v>
      </c>
      <c r="N82" s="24">
        <f t="shared" si="20"/>
        <v>0.11764705882352941</v>
      </c>
      <c r="O82" s="5">
        <f t="shared" si="12"/>
        <v>-5</v>
      </c>
      <c r="Q82" s="5">
        <f t="shared" si="17"/>
        <v>3</v>
      </c>
      <c r="R82" s="24">
        <f t="shared" si="18"/>
        <v>0.15</v>
      </c>
      <c r="S82" s="5">
        <f t="shared" si="13"/>
        <v>-8</v>
      </c>
      <c r="U82" s="5" t="str">
        <f t="shared" si="14"/>
        <v>Pass</v>
      </c>
      <c r="V82" s="5" t="str">
        <f t="shared" si="14"/>
        <v>No Pass</v>
      </c>
      <c r="W82" s="5" t="str">
        <f t="shared" si="14"/>
        <v>No Pass</v>
      </c>
      <c r="X82" s="5" t="str">
        <f t="shared" si="10"/>
        <v>No Pass</v>
      </c>
    </row>
    <row r="83" spans="2:24" x14ac:dyDescent="0.25">
      <c r="B83" s="5">
        <v>26002</v>
      </c>
      <c r="D83" s="4">
        <v>1</v>
      </c>
      <c r="E83" s="4">
        <v>1</v>
      </c>
      <c r="F83" s="4">
        <v>2</v>
      </c>
      <c r="G83" s="4">
        <v>5</v>
      </c>
      <c r="I83" s="5">
        <f t="shared" si="15"/>
        <v>0</v>
      </c>
      <c r="J83" s="24">
        <f t="shared" si="16"/>
        <v>0</v>
      </c>
      <c r="K83" s="5">
        <f t="shared" si="11"/>
        <v>11</v>
      </c>
      <c r="M83" s="5">
        <f t="shared" si="19"/>
        <v>1</v>
      </c>
      <c r="N83" s="24">
        <f t="shared" si="20"/>
        <v>0.5</v>
      </c>
      <c r="O83" s="5">
        <f t="shared" si="12"/>
        <v>10</v>
      </c>
      <c r="Q83" s="5">
        <f t="shared" si="17"/>
        <v>3</v>
      </c>
      <c r="R83" s="24">
        <f t="shared" si="18"/>
        <v>0.6</v>
      </c>
      <c r="S83" s="5">
        <f t="shared" si="13"/>
        <v>7</v>
      </c>
      <c r="U83" s="5" t="str">
        <f t="shared" si="14"/>
        <v>Pass</v>
      </c>
      <c r="V83" s="5" t="str">
        <f t="shared" si="14"/>
        <v>Pass</v>
      </c>
      <c r="W83" s="5" t="str">
        <f t="shared" si="14"/>
        <v>Pass</v>
      </c>
      <c r="X83" s="5" t="str">
        <f t="shared" si="10"/>
        <v>Pass</v>
      </c>
    </row>
    <row r="84" spans="2:24" x14ac:dyDescent="0.25">
      <c r="B84" s="5">
        <v>26005</v>
      </c>
      <c r="D84" s="4">
        <v>25</v>
      </c>
      <c r="E84" s="4">
        <v>25</v>
      </c>
      <c r="F84" s="4">
        <v>25</v>
      </c>
      <c r="G84" s="4">
        <v>25</v>
      </c>
      <c r="I84" s="5">
        <f t="shared" si="15"/>
        <v>0</v>
      </c>
      <c r="J84" s="24">
        <f t="shared" si="16"/>
        <v>0</v>
      </c>
      <c r="K84" s="5">
        <f t="shared" si="11"/>
        <v>-13</v>
      </c>
      <c r="M84" s="5">
        <f t="shared" si="19"/>
        <v>0</v>
      </c>
      <c r="N84" s="24">
        <f t="shared" si="20"/>
        <v>0</v>
      </c>
      <c r="O84" s="5">
        <f t="shared" si="12"/>
        <v>-13</v>
      </c>
      <c r="Q84" s="5">
        <f t="shared" si="17"/>
        <v>0</v>
      </c>
      <c r="R84" s="24">
        <f t="shared" si="18"/>
        <v>0</v>
      </c>
      <c r="S84" s="5">
        <f t="shared" si="13"/>
        <v>-13</v>
      </c>
      <c r="U84" s="5" t="str">
        <f t="shared" si="14"/>
        <v>No Pass</v>
      </c>
      <c r="V84" s="5" t="str">
        <f t="shared" si="14"/>
        <v>No Pass</v>
      </c>
      <c r="W84" s="5" t="str">
        <f t="shared" si="14"/>
        <v>No Pass</v>
      </c>
      <c r="X84" s="5" t="str">
        <f t="shared" si="10"/>
        <v>No Pass</v>
      </c>
    </row>
    <row r="85" spans="2:24" x14ac:dyDescent="0.25">
      <c r="B85" s="5">
        <v>26008</v>
      </c>
      <c r="D85" s="4">
        <v>18</v>
      </c>
      <c r="E85" s="5">
        <v>15</v>
      </c>
      <c r="F85" s="4">
        <v>18</v>
      </c>
      <c r="G85" s="4">
        <v>17</v>
      </c>
      <c r="I85" s="5">
        <f t="shared" si="15"/>
        <v>-3</v>
      </c>
      <c r="J85" s="24">
        <f t="shared" si="16"/>
        <v>-0.2</v>
      </c>
      <c r="K85" s="5">
        <f t="shared" si="11"/>
        <v>-3</v>
      </c>
      <c r="M85" s="5">
        <f t="shared" si="19"/>
        <v>3</v>
      </c>
      <c r="N85" s="24">
        <f t="shared" si="20"/>
        <v>0.16666666666666666</v>
      </c>
      <c r="O85" s="5">
        <f t="shared" si="12"/>
        <v>-6</v>
      </c>
      <c r="Q85" s="5">
        <f t="shared" si="17"/>
        <v>-1</v>
      </c>
      <c r="R85" s="24">
        <f t="shared" si="18"/>
        <v>-5.8823529411764705E-2</v>
      </c>
      <c r="S85" s="5">
        <f t="shared" si="13"/>
        <v>-5</v>
      </c>
      <c r="U85" s="5" t="str">
        <f t="shared" si="14"/>
        <v>No Pass</v>
      </c>
      <c r="V85" s="5" t="str">
        <f t="shared" si="14"/>
        <v>No Pass</v>
      </c>
      <c r="W85" s="5" t="str">
        <f t="shared" si="14"/>
        <v>No Pass</v>
      </c>
      <c r="X85" s="5" t="str">
        <f t="shared" si="10"/>
        <v>No Pass</v>
      </c>
    </row>
    <row r="86" spans="2:24" x14ac:dyDescent="0.25">
      <c r="B86" s="5">
        <v>26010</v>
      </c>
      <c r="D86" s="4">
        <v>25</v>
      </c>
      <c r="E86" s="5">
        <v>15</v>
      </c>
      <c r="F86" s="4">
        <v>10</v>
      </c>
      <c r="G86" s="4">
        <v>16</v>
      </c>
      <c r="I86" s="5">
        <f t="shared" si="15"/>
        <v>-10</v>
      </c>
      <c r="J86" s="24">
        <f t="shared" si="16"/>
        <v>-0.66666666666666663</v>
      </c>
      <c r="K86" s="5">
        <f t="shared" si="11"/>
        <v>-3</v>
      </c>
      <c r="M86" s="5">
        <f t="shared" si="19"/>
        <v>-5</v>
      </c>
      <c r="N86" s="24">
        <f t="shared" si="20"/>
        <v>-0.5</v>
      </c>
      <c r="O86" s="5">
        <f t="shared" si="12"/>
        <v>2</v>
      </c>
      <c r="Q86" s="5">
        <f t="shared" si="17"/>
        <v>6</v>
      </c>
      <c r="R86" s="24">
        <f t="shared" si="18"/>
        <v>0.375</v>
      </c>
      <c r="S86" s="5">
        <f t="shared" si="13"/>
        <v>-4</v>
      </c>
      <c r="U86" s="5" t="str">
        <f t="shared" si="14"/>
        <v>No Pass</v>
      </c>
      <c r="V86" s="5" t="str">
        <f t="shared" si="14"/>
        <v>No Pass</v>
      </c>
      <c r="W86" s="5" t="str">
        <f t="shared" si="14"/>
        <v>Pass</v>
      </c>
      <c r="X86" s="5" t="str">
        <f t="shared" si="10"/>
        <v>No Pass</v>
      </c>
    </row>
    <row r="87" spans="2:24" x14ac:dyDescent="0.25">
      <c r="B87" s="5">
        <v>26013</v>
      </c>
      <c r="D87" s="4">
        <v>17</v>
      </c>
      <c r="E87" s="5">
        <v>15</v>
      </c>
      <c r="F87" s="4">
        <v>17</v>
      </c>
      <c r="G87" s="4">
        <v>20</v>
      </c>
      <c r="I87" s="5">
        <f t="shared" si="15"/>
        <v>-2</v>
      </c>
      <c r="J87" s="24">
        <f t="shared" si="16"/>
        <v>-0.13333333333333333</v>
      </c>
      <c r="K87" s="5">
        <f t="shared" si="11"/>
        <v>-3</v>
      </c>
      <c r="M87" s="5">
        <f t="shared" si="19"/>
        <v>2</v>
      </c>
      <c r="N87" s="24">
        <f t="shared" si="20"/>
        <v>0.11764705882352941</v>
      </c>
      <c r="O87" s="5">
        <f t="shared" si="12"/>
        <v>-5</v>
      </c>
      <c r="Q87" s="5">
        <f t="shared" si="17"/>
        <v>3</v>
      </c>
      <c r="R87" s="24">
        <f t="shared" si="18"/>
        <v>0.15</v>
      </c>
      <c r="S87" s="5">
        <f t="shared" si="13"/>
        <v>-8</v>
      </c>
      <c r="U87" s="5" t="str">
        <f t="shared" si="14"/>
        <v>No Pass</v>
      </c>
      <c r="V87" s="5" t="str">
        <f t="shared" si="14"/>
        <v>No Pass</v>
      </c>
      <c r="W87" s="5" t="str">
        <f t="shared" si="14"/>
        <v>No Pass</v>
      </c>
      <c r="X87" s="5" t="str">
        <f t="shared" si="10"/>
        <v>No Pass</v>
      </c>
    </row>
    <row r="88" spans="2:24" x14ac:dyDescent="0.25">
      <c r="B88" s="5">
        <v>26019</v>
      </c>
      <c r="D88" s="4">
        <v>15</v>
      </c>
      <c r="E88" s="5">
        <v>15</v>
      </c>
      <c r="F88" s="4">
        <v>18</v>
      </c>
      <c r="G88" s="4">
        <v>20</v>
      </c>
      <c r="I88" s="5">
        <f t="shared" si="15"/>
        <v>0</v>
      </c>
      <c r="J88" s="24">
        <f t="shared" si="16"/>
        <v>0</v>
      </c>
      <c r="K88" s="5">
        <f t="shared" si="11"/>
        <v>-3</v>
      </c>
      <c r="M88" s="5">
        <f t="shared" si="19"/>
        <v>3</v>
      </c>
      <c r="N88" s="24">
        <f t="shared" si="20"/>
        <v>0.16666666666666666</v>
      </c>
      <c r="O88" s="5">
        <f t="shared" si="12"/>
        <v>-6</v>
      </c>
      <c r="Q88" s="5">
        <f t="shared" si="17"/>
        <v>2</v>
      </c>
      <c r="R88" s="24">
        <f t="shared" si="18"/>
        <v>0.1</v>
      </c>
      <c r="S88" s="5">
        <f t="shared" si="13"/>
        <v>-8</v>
      </c>
      <c r="U88" s="5" t="str">
        <f t="shared" si="14"/>
        <v>No Pass</v>
      </c>
      <c r="V88" s="5" t="str">
        <f t="shared" si="14"/>
        <v>No Pass</v>
      </c>
      <c r="W88" s="5" t="str">
        <f t="shared" si="14"/>
        <v>No Pass</v>
      </c>
      <c r="X88" s="5" t="str">
        <f t="shared" si="10"/>
        <v>No Pass</v>
      </c>
    </row>
    <row r="89" spans="2:24" x14ac:dyDescent="0.25">
      <c r="B89" s="5">
        <v>26037</v>
      </c>
      <c r="D89" s="4">
        <v>15</v>
      </c>
      <c r="E89" s="5">
        <v>17</v>
      </c>
      <c r="F89" s="4">
        <v>14</v>
      </c>
      <c r="G89" s="4">
        <v>15</v>
      </c>
      <c r="I89" s="5">
        <f t="shared" si="15"/>
        <v>2</v>
      </c>
      <c r="J89" s="24">
        <f t="shared" si="16"/>
        <v>0.11764705882352941</v>
      </c>
      <c r="K89" s="5">
        <f t="shared" si="11"/>
        <v>-5</v>
      </c>
      <c r="M89" s="5">
        <f t="shared" si="19"/>
        <v>-3</v>
      </c>
      <c r="N89" s="24">
        <f t="shared" si="20"/>
        <v>-0.21428571428571427</v>
      </c>
      <c r="O89" s="5">
        <f t="shared" si="12"/>
        <v>-2</v>
      </c>
      <c r="Q89" s="5">
        <f t="shared" si="17"/>
        <v>1</v>
      </c>
      <c r="R89" s="24">
        <f t="shared" si="18"/>
        <v>6.6666666666666666E-2</v>
      </c>
      <c r="S89" s="5">
        <f t="shared" si="13"/>
        <v>-3</v>
      </c>
      <c r="U89" s="5" t="str">
        <f t="shared" si="14"/>
        <v>No Pass</v>
      </c>
      <c r="V89" s="5" t="str">
        <f t="shared" si="14"/>
        <v>No Pass</v>
      </c>
      <c r="W89" s="5" t="str">
        <f t="shared" si="14"/>
        <v>No Pass</v>
      </c>
      <c r="X89" s="5" t="str">
        <f t="shared" si="10"/>
        <v>No Pass</v>
      </c>
    </row>
    <row r="90" spans="2:24" x14ac:dyDescent="0.25">
      <c r="B90" s="5">
        <v>26048</v>
      </c>
      <c r="D90" s="4">
        <v>25</v>
      </c>
      <c r="E90" s="5">
        <v>25</v>
      </c>
      <c r="F90" s="4">
        <v>20</v>
      </c>
      <c r="G90" s="4">
        <v>22</v>
      </c>
      <c r="I90" s="5">
        <f t="shared" si="15"/>
        <v>0</v>
      </c>
      <c r="J90" s="24">
        <f t="shared" si="16"/>
        <v>0</v>
      </c>
      <c r="K90" s="5">
        <f t="shared" si="11"/>
        <v>-13</v>
      </c>
      <c r="M90" s="5">
        <f t="shared" si="19"/>
        <v>-5</v>
      </c>
      <c r="N90" s="24">
        <f t="shared" si="20"/>
        <v>-0.25</v>
      </c>
      <c r="O90" s="5">
        <f t="shared" si="12"/>
        <v>-8</v>
      </c>
      <c r="Q90" s="5">
        <f t="shared" si="17"/>
        <v>2</v>
      </c>
      <c r="R90" s="24">
        <f t="shared" si="18"/>
        <v>9.0909090909090912E-2</v>
      </c>
      <c r="S90" s="5">
        <f t="shared" si="13"/>
        <v>-10</v>
      </c>
      <c r="U90" s="5" t="str">
        <f t="shared" si="14"/>
        <v>No Pass</v>
      </c>
      <c r="V90" s="5" t="str">
        <f t="shared" si="14"/>
        <v>No Pass</v>
      </c>
      <c r="W90" s="5" t="str">
        <f t="shared" si="14"/>
        <v>No Pass</v>
      </c>
      <c r="X90" s="5" t="str">
        <f t="shared" si="10"/>
        <v>No Pass</v>
      </c>
    </row>
    <row r="91" spans="2:24" x14ac:dyDescent="0.25">
      <c r="B91" s="5">
        <v>26066</v>
      </c>
      <c r="D91" s="4">
        <v>25</v>
      </c>
      <c r="E91" s="5">
        <v>20</v>
      </c>
      <c r="F91" s="4">
        <v>23</v>
      </c>
      <c r="G91" s="4">
        <v>25</v>
      </c>
      <c r="I91" s="5">
        <f t="shared" si="15"/>
        <v>-5</v>
      </c>
      <c r="J91" s="24">
        <f t="shared" si="16"/>
        <v>-0.25</v>
      </c>
      <c r="K91" s="5">
        <f t="shared" si="11"/>
        <v>-8</v>
      </c>
      <c r="M91" s="5">
        <f t="shared" si="19"/>
        <v>3</v>
      </c>
      <c r="N91" s="24">
        <f t="shared" si="20"/>
        <v>0.13043478260869565</v>
      </c>
      <c r="O91" s="5">
        <f t="shared" si="12"/>
        <v>-11</v>
      </c>
      <c r="Q91" s="5">
        <f t="shared" si="17"/>
        <v>2</v>
      </c>
      <c r="R91" s="24">
        <f t="shared" si="18"/>
        <v>0.08</v>
      </c>
      <c r="S91" s="5">
        <f t="shared" si="13"/>
        <v>-13</v>
      </c>
      <c r="U91" s="5" t="str">
        <f t="shared" si="14"/>
        <v>No Pass</v>
      </c>
      <c r="V91" s="5" t="str">
        <f t="shared" si="14"/>
        <v>No Pass</v>
      </c>
      <c r="W91" s="5" t="str">
        <f t="shared" si="14"/>
        <v>No Pass</v>
      </c>
      <c r="X91" s="5" t="str">
        <f t="shared" si="10"/>
        <v>No Pass</v>
      </c>
    </row>
    <row r="92" spans="2:24" x14ac:dyDescent="0.25">
      <c r="B92" s="5">
        <v>26068</v>
      </c>
      <c r="D92" s="4">
        <v>5</v>
      </c>
      <c r="E92" s="5">
        <v>6</v>
      </c>
      <c r="F92" s="4">
        <v>7</v>
      </c>
      <c r="G92" s="4">
        <v>9</v>
      </c>
      <c r="I92" s="5">
        <f t="shared" si="15"/>
        <v>1</v>
      </c>
      <c r="J92" s="24">
        <f t="shared" si="16"/>
        <v>0.16666666666666666</v>
      </c>
      <c r="K92" s="5">
        <f t="shared" si="11"/>
        <v>6</v>
      </c>
      <c r="M92" s="5">
        <f t="shared" si="19"/>
        <v>1</v>
      </c>
      <c r="N92" s="24">
        <f t="shared" si="20"/>
        <v>0.14285714285714285</v>
      </c>
      <c r="O92" s="5">
        <f t="shared" si="12"/>
        <v>5</v>
      </c>
      <c r="Q92" s="5">
        <f t="shared" si="17"/>
        <v>2</v>
      </c>
      <c r="R92" s="24">
        <f t="shared" si="18"/>
        <v>0.22222222222222221</v>
      </c>
      <c r="S92" s="5">
        <f t="shared" si="13"/>
        <v>3</v>
      </c>
      <c r="U92" s="5" t="str">
        <f t="shared" si="14"/>
        <v>Pass</v>
      </c>
      <c r="V92" s="5" t="str">
        <f t="shared" si="14"/>
        <v>Pass</v>
      </c>
      <c r="W92" s="5" t="str">
        <f t="shared" si="14"/>
        <v>Pass</v>
      </c>
      <c r="X92" s="5" t="str">
        <f t="shared" si="10"/>
        <v>Pass</v>
      </c>
    </row>
    <row r="93" spans="2:24" x14ac:dyDescent="0.25">
      <c r="B93" s="5">
        <v>26073</v>
      </c>
      <c r="D93" s="4">
        <v>15</v>
      </c>
      <c r="E93" s="5">
        <v>10</v>
      </c>
      <c r="F93" s="4">
        <v>10</v>
      </c>
      <c r="G93" s="4">
        <v>15</v>
      </c>
      <c r="I93" s="5">
        <f t="shared" si="15"/>
        <v>-5</v>
      </c>
      <c r="J93" s="24">
        <f t="shared" si="16"/>
        <v>-0.5</v>
      </c>
      <c r="K93" s="5">
        <f t="shared" si="11"/>
        <v>2</v>
      </c>
      <c r="M93" s="5">
        <f t="shared" si="19"/>
        <v>0</v>
      </c>
      <c r="N93" s="24">
        <f t="shared" si="20"/>
        <v>0</v>
      </c>
      <c r="O93" s="5">
        <f t="shared" si="12"/>
        <v>2</v>
      </c>
      <c r="Q93" s="5">
        <f t="shared" si="17"/>
        <v>5</v>
      </c>
      <c r="R93" s="24">
        <f t="shared" si="18"/>
        <v>0.33333333333333331</v>
      </c>
      <c r="S93" s="5">
        <f t="shared" si="13"/>
        <v>-3</v>
      </c>
      <c r="U93" s="5" t="str">
        <f t="shared" si="14"/>
        <v>No Pass</v>
      </c>
      <c r="V93" s="5" t="str">
        <f t="shared" si="14"/>
        <v>Pass</v>
      </c>
      <c r="W93" s="5" t="str">
        <f t="shared" si="14"/>
        <v>Pass</v>
      </c>
      <c r="X93" s="5" t="str">
        <f t="shared" si="10"/>
        <v>No Pass</v>
      </c>
    </row>
    <row r="94" spans="2:24" x14ac:dyDescent="0.25">
      <c r="B94" s="5">
        <v>26087</v>
      </c>
      <c r="D94" s="4">
        <v>4</v>
      </c>
      <c r="E94" s="5">
        <v>5</v>
      </c>
      <c r="F94" s="4">
        <v>8</v>
      </c>
      <c r="G94" s="4">
        <v>10</v>
      </c>
      <c r="I94" s="5">
        <f t="shared" si="15"/>
        <v>1</v>
      </c>
      <c r="J94" s="24">
        <f t="shared" si="16"/>
        <v>0.2</v>
      </c>
      <c r="K94" s="5">
        <f t="shared" si="11"/>
        <v>7</v>
      </c>
      <c r="M94" s="5">
        <f t="shared" si="19"/>
        <v>3</v>
      </c>
      <c r="N94" s="24">
        <f t="shared" si="20"/>
        <v>0.375</v>
      </c>
      <c r="O94" s="5">
        <f t="shared" si="12"/>
        <v>4</v>
      </c>
      <c r="Q94" s="5">
        <f t="shared" si="17"/>
        <v>2</v>
      </c>
      <c r="R94" s="24">
        <f t="shared" si="18"/>
        <v>0.2</v>
      </c>
      <c r="S94" s="5">
        <f t="shared" si="13"/>
        <v>2</v>
      </c>
      <c r="U94" s="5" t="str">
        <f t="shared" si="14"/>
        <v>Pass</v>
      </c>
      <c r="V94" s="5" t="str">
        <f t="shared" si="14"/>
        <v>Pass</v>
      </c>
      <c r="W94" s="5" t="str">
        <f t="shared" si="14"/>
        <v>Pass</v>
      </c>
      <c r="X94" s="5" t="str">
        <f t="shared" si="10"/>
        <v>Pass</v>
      </c>
    </row>
    <row r="95" spans="2:24" x14ac:dyDescent="0.25">
      <c r="B95" s="5">
        <v>26089</v>
      </c>
      <c r="D95" s="4">
        <v>9</v>
      </c>
      <c r="E95" s="5">
        <v>9</v>
      </c>
      <c r="F95" s="4">
        <v>10</v>
      </c>
      <c r="G95" s="4">
        <v>15</v>
      </c>
      <c r="I95" s="5">
        <f t="shared" si="15"/>
        <v>0</v>
      </c>
      <c r="J95" s="24">
        <f t="shared" si="16"/>
        <v>0</v>
      </c>
      <c r="K95" s="5">
        <f t="shared" si="11"/>
        <v>3</v>
      </c>
      <c r="M95" s="5">
        <f t="shared" si="19"/>
        <v>1</v>
      </c>
      <c r="N95" s="24">
        <f t="shared" si="20"/>
        <v>0.1</v>
      </c>
      <c r="O95" s="5">
        <f t="shared" si="12"/>
        <v>2</v>
      </c>
      <c r="Q95" s="5">
        <f t="shared" si="17"/>
        <v>5</v>
      </c>
      <c r="R95" s="24">
        <f t="shared" si="18"/>
        <v>0.33333333333333331</v>
      </c>
      <c r="S95" s="5">
        <f t="shared" si="13"/>
        <v>-3</v>
      </c>
      <c r="U95" s="5" t="str">
        <f t="shared" si="14"/>
        <v>Pass</v>
      </c>
      <c r="V95" s="5" t="str">
        <f t="shared" si="14"/>
        <v>Pass</v>
      </c>
      <c r="W95" s="5" t="str">
        <f t="shared" si="14"/>
        <v>Pass</v>
      </c>
      <c r="X95" s="5" t="str">
        <f t="shared" si="10"/>
        <v>No Pass</v>
      </c>
    </row>
    <row r="96" spans="2:24" x14ac:dyDescent="0.25">
      <c r="B96" s="5">
        <v>26104</v>
      </c>
      <c r="D96" s="4">
        <v>20</v>
      </c>
      <c r="E96" s="5">
        <v>12</v>
      </c>
      <c r="F96" s="4">
        <v>10</v>
      </c>
      <c r="G96" s="4">
        <v>15</v>
      </c>
      <c r="I96" s="5">
        <f t="shared" si="15"/>
        <v>-8</v>
      </c>
      <c r="J96" s="24">
        <f t="shared" si="16"/>
        <v>-0.66666666666666663</v>
      </c>
      <c r="K96" s="5">
        <f t="shared" si="11"/>
        <v>0</v>
      </c>
      <c r="M96" s="5">
        <f t="shared" si="19"/>
        <v>-2</v>
      </c>
      <c r="N96" s="24">
        <f t="shared" si="20"/>
        <v>-0.2</v>
      </c>
      <c r="O96" s="5">
        <f t="shared" si="12"/>
        <v>2</v>
      </c>
      <c r="Q96" s="5">
        <f t="shared" si="17"/>
        <v>5</v>
      </c>
      <c r="R96" s="24">
        <f t="shared" si="18"/>
        <v>0.33333333333333331</v>
      </c>
      <c r="S96" s="5">
        <f t="shared" si="13"/>
        <v>-3</v>
      </c>
      <c r="U96" s="5" t="str">
        <f t="shared" si="14"/>
        <v>No Pass</v>
      </c>
      <c r="V96" s="5" t="str">
        <f t="shared" si="14"/>
        <v>Pass</v>
      </c>
      <c r="W96" s="5" t="str">
        <f t="shared" si="14"/>
        <v>Pass</v>
      </c>
      <c r="X96" s="5" t="str">
        <f t="shared" si="10"/>
        <v>No Pass</v>
      </c>
    </row>
    <row r="97" spans="2:24" x14ac:dyDescent="0.25">
      <c r="B97" s="5">
        <v>26113</v>
      </c>
      <c r="D97" s="4">
        <v>22</v>
      </c>
      <c r="E97" s="5">
        <v>15</v>
      </c>
      <c r="F97" s="4">
        <v>20</v>
      </c>
      <c r="G97" s="4">
        <v>22</v>
      </c>
      <c r="I97" s="5">
        <f t="shared" si="15"/>
        <v>-7</v>
      </c>
      <c r="J97" s="24">
        <f t="shared" si="16"/>
        <v>-0.46666666666666667</v>
      </c>
      <c r="K97" s="5">
        <f t="shared" si="11"/>
        <v>-3</v>
      </c>
      <c r="M97" s="5">
        <f t="shared" si="19"/>
        <v>5</v>
      </c>
      <c r="N97" s="24">
        <f t="shared" si="20"/>
        <v>0.25</v>
      </c>
      <c r="O97" s="5">
        <f t="shared" si="12"/>
        <v>-8</v>
      </c>
      <c r="Q97" s="5">
        <f t="shared" si="17"/>
        <v>2</v>
      </c>
      <c r="R97" s="24">
        <f t="shared" si="18"/>
        <v>9.0909090909090912E-2</v>
      </c>
      <c r="S97" s="5">
        <f t="shared" si="13"/>
        <v>-10</v>
      </c>
      <c r="U97" s="5" t="str">
        <f t="shared" si="14"/>
        <v>No Pass</v>
      </c>
      <c r="V97" s="5" t="str">
        <f t="shared" si="14"/>
        <v>No Pass</v>
      </c>
      <c r="W97" s="5" t="str">
        <f t="shared" si="14"/>
        <v>No Pass</v>
      </c>
      <c r="X97" s="5" t="str">
        <f t="shared" si="10"/>
        <v>No Pass</v>
      </c>
    </row>
    <row r="98" spans="2:24" x14ac:dyDescent="0.25">
      <c r="B98" s="5">
        <v>26146</v>
      </c>
      <c r="D98" s="4">
        <v>7</v>
      </c>
      <c r="E98" s="5">
        <v>4</v>
      </c>
      <c r="F98" s="4">
        <v>10</v>
      </c>
      <c r="G98" s="4">
        <v>9</v>
      </c>
      <c r="I98" s="5">
        <f t="shared" si="15"/>
        <v>-3</v>
      </c>
      <c r="J98" s="24">
        <f t="shared" si="16"/>
        <v>-0.75</v>
      </c>
      <c r="K98" s="5">
        <f t="shared" si="11"/>
        <v>8</v>
      </c>
      <c r="M98" s="5">
        <f t="shared" si="19"/>
        <v>6</v>
      </c>
      <c r="N98" s="24">
        <f t="shared" si="20"/>
        <v>0.6</v>
      </c>
      <c r="O98" s="5">
        <f t="shared" si="12"/>
        <v>2</v>
      </c>
      <c r="Q98" s="5">
        <f t="shared" si="17"/>
        <v>-1</v>
      </c>
      <c r="R98" s="24">
        <f t="shared" si="18"/>
        <v>-0.1111111111111111</v>
      </c>
      <c r="S98" s="5">
        <f t="shared" si="13"/>
        <v>3</v>
      </c>
      <c r="U98" s="5" t="str">
        <f t="shared" si="14"/>
        <v>Pass</v>
      </c>
      <c r="V98" s="5" t="str">
        <f t="shared" si="14"/>
        <v>Pass</v>
      </c>
      <c r="W98" s="5" t="str">
        <f t="shared" si="14"/>
        <v>Pass</v>
      </c>
      <c r="X98" s="5" t="str">
        <f t="shared" si="10"/>
        <v>Pass</v>
      </c>
    </row>
    <row r="99" spans="2:24" x14ac:dyDescent="0.25">
      <c r="B99" s="5">
        <v>26150</v>
      </c>
      <c r="D99" s="4">
        <v>7</v>
      </c>
      <c r="E99" s="4">
        <v>13</v>
      </c>
      <c r="F99" s="4">
        <v>15</v>
      </c>
      <c r="G99" s="4">
        <v>9</v>
      </c>
      <c r="I99" s="5">
        <f t="shared" si="15"/>
        <v>6</v>
      </c>
      <c r="J99" s="24">
        <f t="shared" si="16"/>
        <v>0.46153846153846156</v>
      </c>
      <c r="K99" s="5">
        <f t="shared" si="11"/>
        <v>-1</v>
      </c>
      <c r="M99" s="5">
        <f t="shared" si="19"/>
        <v>2</v>
      </c>
      <c r="N99" s="24">
        <f t="shared" si="20"/>
        <v>0.13333333333333333</v>
      </c>
      <c r="O99" s="5">
        <f t="shared" si="12"/>
        <v>-3</v>
      </c>
      <c r="Q99" s="5">
        <f t="shared" si="17"/>
        <v>-6</v>
      </c>
      <c r="R99" s="24">
        <f t="shared" si="18"/>
        <v>-0.66666666666666663</v>
      </c>
      <c r="S99" s="5">
        <f t="shared" si="13"/>
        <v>3</v>
      </c>
      <c r="U99" s="5" t="str">
        <f t="shared" si="14"/>
        <v>Pass</v>
      </c>
      <c r="V99" s="5" t="str">
        <f t="shared" si="14"/>
        <v>No Pass</v>
      </c>
      <c r="W99" s="5" t="str">
        <f t="shared" si="14"/>
        <v>No Pass</v>
      </c>
      <c r="X99" s="5" t="str">
        <f t="shared" si="10"/>
        <v>Pass</v>
      </c>
    </row>
    <row r="100" spans="2:24" x14ac:dyDescent="0.25">
      <c r="B100" s="5">
        <v>26166</v>
      </c>
      <c r="D100" s="4">
        <v>14</v>
      </c>
      <c r="E100" s="4">
        <v>10</v>
      </c>
      <c r="F100" s="4">
        <v>15</v>
      </c>
      <c r="G100" s="4">
        <v>12</v>
      </c>
      <c r="I100" s="5">
        <f t="shared" si="15"/>
        <v>-4</v>
      </c>
      <c r="J100" s="24">
        <f t="shared" si="16"/>
        <v>-0.4</v>
      </c>
      <c r="K100" s="5">
        <f t="shared" si="11"/>
        <v>2</v>
      </c>
      <c r="M100" s="5">
        <f t="shared" si="19"/>
        <v>5</v>
      </c>
      <c r="N100" s="24">
        <f t="shared" si="20"/>
        <v>0.33333333333333331</v>
      </c>
      <c r="O100" s="5">
        <f t="shared" si="12"/>
        <v>-3</v>
      </c>
      <c r="Q100" s="5">
        <f t="shared" si="17"/>
        <v>-3</v>
      </c>
      <c r="R100" s="24">
        <f t="shared" si="18"/>
        <v>-0.25</v>
      </c>
      <c r="S100" s="5">
        <f t="shared" si="13"/>
        <v>0</v>
      </c>
      <c r="U100" s="5" t="str">
        <f t="shared" si="14"/>
        <v>No Pass</v>
      </c>
      <c r="V100" s="5" t="str">
        <f t="shared" si="14"/>
        <v>Pass</v>
      </c>
      <c r="W100" s="5" t="str">
        <f t="shared" si="14"/>
        <v>No Pass</v>
      </c>
      <c r="X100" s="5" t="str">
        <f t="shared" si="10"/>
        <v>Pass</v>
      </c>
    </row>
    <row r="101" spans="2:24" x14ac:dyDescent="0.25">
      <c r="B101" s="5">
        <v>26169</v>
      </c>
      <c r="D101" s="4">
        <v>25</v>
      </c>
      <c r="E101" s="5">
        <v>25</v>
      </c>
      <c r="F101" s="4">
        <v>26</v>
      </c>
      <c r="G101" s="4">
        <v>28</v>
      </c>
      <c r="I101" s="5">
        <f t="shared" si="15"/>
        <v>0</v>
      </c>
      <c r="J101" s="24">
        <f t="shared" si="16"/>
        <v>0</v>
      </c>
      <c r="K101" s="5">
        <f t="shared" si="11"/>
        <v>-13</v>
      </c>
      <c r="M101" s="5">
        <f t="shared" si="19"/>
        <v>1</v>
      </c>
      <c r="N101" s="24">
        <f t="shared" si="20"/>
        <v>3.8461538461538464E-2</v>
      </c>
      <c r="O101" s="5">
        <f t="shared" si="12"/>
        <v>-14</v>
      </c>
      <c r="Q101" s="5">
        <f t="shared" si="17"/>
        <v>2</v>
      </c>
      <c r="R101" s="24">
        <f t="shared" si="18"/>
        <v>7.1428571428571425E-2</v>
      </c>
      <c r="S101" s="5">
        <f t="shared" si="13"/>
        <v>-16</v>
      </c>
      <c r="U101" s="5" t="str">
        <f t="shared" si="14"/>
        <v>No Pass</v>
      </c>
      <c r="V101" s="5" t="str">
        <f t="shared" si="14"/>
        <v>No Pass</v>
      </c>
      <c r="W101" s="5" t="str">
        <f t="shared" si="14"/>
        <v>No Pass</v>
      </c>
      <c r="X101" s="5" t="str">
        <f t="shared" si="10"/>
        <v>No Pass</v>
      </c>
    </row>
    <row r="102" spans="2:24" x14ac:dyDescent="0.25">
      <c r="B102" s="5">
        <v>26173</v>
      </c>
      <c r="D102" s="4">
        <v>1</v>
      </c>
      <c r="E102" s="5">
        <v>1</v>
      </c>
      <c r="F102" s="4">
        <v>2</v>
      </c>
      <c r="G102" s="4">
        <v>6</v>
      </c>
      <c r="I102" s="5">
        <f t="shared" si="15"/>
        <v>0</v>
      </c>
      <c r="J102" s="24">
        <f t="shared" si="16"/>
        <v>0</v>
      </c>
      <c r="K102" s="5">
        <f t="shared" si="11"/>
        <v>11</v>
      </c>
      <c r="M102" s="5">
        <f t="shared" si="19"/>
        <v>1</v>
      </c>
      <c r="N102" s="24">
        <f t="shared" si="20"/>
        <v>0.5</v>
      </c>
      <c r="O102" s="5">
        <f t="shared" si="12"/>
        <v>10</v>
      </c>
      <c r="Q102" s="5">
        <f t="shared" si="17"/>
        <v>4</v>
      </c>
      <c r="R102" s="24">
        <f t="shared" si="18"/>
        <v>0.66666666666666663</v>
      </c>
      <c r="S102" s="5">
        <f t="shared" si="13"/>
        <v>6</v>
      </c>
      <c r="U102" s="5" t="str">
        <f t="shared" si="14"/>
        <v>Pass</v>
      </c>
      <c r="V102" s="5" t="str">
        <f t="shared" si="14"/>
        <v>Pass</v>
      </c>
      <c r="W102" s="5" t="str">
        <f t="shared" si="14"/>
        <v>Pass</v>
      </c>
      <c r="X102" s="5" t="str">
        <f t="shared" si="10"/>
        <v>Pass</v>
      </c>
    </row>
    <row r="103" spans="2:24" x14ac:dyDescent="0.25">
      <c r="B103" s="5">
        <v>26182</v>
      </c>
      <c r="D103" s="4">
        <v>19</v>
      </c>
      <c r="E103" s="5">
        <v>20</v>
      </c>
      <c r="F103" s="4">
        <v>22</v>
      </c>
      <c r="G103" s="4">
        <v>25</v>
      </c>
      <c r="I103" s="5">
        <f t="shared" si="15"/>
        <v>1</v>
      </c>
      <c r="J103" s="24">
        <f t="shared" si="16"/>
        <v>0.05</v>
      </c>
      <c r="K103" s="5">
        <f t="shared" si="11"/>
        <v>-8</v>
      </c>
      <c r="M103" s="5">
        <f t="shared" si="19"/>
        <v>2</v>
      </c>
      <c r="N103" s="24">
        <f t="shared" si="20"/>
        <v>9.0909090909090912E-2</v>
      </c>
      <c r="O103" s="5">
        <f t="shared" si="12"/>
        <v>-10</v>
      </c>
      <c r="Q103" s="5">
        <f t="shared" si="17"/>
        <v>3</v>
      </c>
      <c r="R103" s="24">
        <f t="shared" si="18"/>
        <v>0.12</v>
      </c>
      <c r="S103" s="5">
        <f t="shared" si="13"/>
        <v>-13</v>
      </c>
      <c r="U103" s="5" t="str">
        <f t="shared" si="14"/>
        <v>No Pass</v>
      </c>
      <c r="V103" s="5" t="str">
        <f t="shared" si="14"/>
        <v>No Pass</v>
      </c>
      <c r="W103" s="5" t="str">
        <f t="shared" si="14"/>
        <v>No Pass</v>
      </c>
      <c r="X103" s="5" t="str">
        <f t="shared" si="10"/>
        <v>No Pass</v>
      </c>
    </row>
    <row r="104" spans="2:24" x14ac:dyDescent="0.25">
      <c r="B104" s="5">
        <v>26183</v>
      </c>
      <c r="D104" s="4">
        <v>16</v>
      </c>
      <c r="E104" s="5">
        <v>15</v>
      </c>
      <c r="F104" s="4">
        <v>15</v>
      </c>
      <c r="G104" s="4">
        <v>12</v>
      </c>
      <c r="I104" s="5">
        <f t="shared" si="15"/>
        <v>-1</v>
      </c>
      <c r="J104" s="24">
        <f t="shared" si="16"/>
        <v>-6.6666666666666666E-2</v>
      </c>
      <c r="K104" s="5">
        <f t="shared" si="11"/>
        <v>-3</v>
      </c>
      <c r="M104" s="5">
        <f t="shared" si="19"/>
        <v>0</v>
      </c>
      <c r="N104" s="24">
        <f t="shared" si="20"/>
        <v>0</v>
      </c>
      <c r="O104" s="5">
        <f t="shared" si="12"/>
        <v>-3</v>
      </c>
      <c r="Q104" s="5">
        <f t="shared" si="17"/>
        <v>-3</v>
      </c>
      <c r="R104" s="24">
        <f t="shared" si="18"/>
        <v>-0.25</v>
      </c>
      <c r="S104" s="5">
        <f t="shared" si="13"/>
        <v>0</v>
      </c>
      <c r="U104" s="5" t="str">
        <f t="shared" si="14"/>
        <v>No Pass</v>
      </c>
      <c r="V104" s="5" t="str">
        <f t="shared" si="14"/>
        <v>No Pass</v>
      </c>
      <c r="W104" s="5" t="str">
        <f t="shared" si="14"/>
        <v>No Pass</v>
      </c>
      <c r="X104" s="5" t="str">
        <f t="shared" si="10"/>
        <v>Pass</v>
      </c>
    </row>
    <row r="105" spans="2:24" x14ac:dyDescent="0.25">
      <c r="B105" s="5">
        <v>26185</v>
      </c>
      <c r="D105" s="4">
        <v>24</v>
      </c>
      <c r="E105" s="5">
        <v>15</v>
      </c>
      <c r="F105" s="4">
        <v>25</v>
      </c>
      <c r="G105" s="4">
        <v>20</v>
      </c>
      <c r="I105" s="5">
        <f t="shared" si="15"/>
        <v>-9</v>
      </c>
      <c r="J105" s="24">
        <f t="shared" si="16"/>
        <v>-0.6</v>
      </c>
      <c r="K105" s="5">
        <f t="shared" si="11"/>
        <v>-3</v>
      </c>
      <c r="M105" s="5">
        <f t="shared" si="19"/>
        <v>10</v>
      </c>
      <c r="N105" s="24">
        <f t="shared" si="20"/>
        <v>0.4</v>
      </c>
      <c r="O105" s="5">
        <f t="shared" si="12"/>
        <v>-13</v>
      </c>
      <c r="Q105" s="5">
        <f t="shared" si="17"/>
        <v>-5</v>
      </c>
      <c r="R105" s="24">
        <f t="shared" si="18"/>
        <v>-0.25</v>
      </c>
      <c r="S105" s="5">
        <f t="shared" si="13"/>
        <v>-8</v>
      </c>
      <c r="U105" s="5" t="str">
        <f t="shared" si="14"/>
        <v>No Pass</v>
      </c>
      <c r="V105" s="5" t="str">
        <f t="shared" si="14"/>
        <v>No Pass</v>
      </c>
      <c r="W105" s="5" t="str">
        <f t="shared" si="14"/>
        <v>No Pass</v>
      </c>
      <c r="X105" s="5" t="str">
        <f t="shared" si="10"/>
        <v>No Pass</v>
      </c>
    </row>
    <row r="106" spans="2:24" x14ac:dyDescent="0.25">
      <c r="B106" s="5">
        <v>26191</v>
      </c>
      <c r="D106" s="4">
        <v>17</v>
      </c>
      <c r="E106" s="5">
        <v>24</v>
      </c>
      <c r="F106" s="4">
        <v>19</v>
      </c>
      <c r="G106" s="4">
        <v>22</v>
      </c>
      <c r="I106" s="5">
        <f t="shared" si="15"/>
        <v>7</v>
      </c>
      <c r="J106" s="24">
        <f t="shared" si="16"/>
        <v>0.29166666666666669</v>
      </c>
      <c r="K106" s="5">
        <f t="shared" si="11"/>
        <v>-12</v>
      </c>
      <c r="M106" s="5">
        <f t="shared" si="19"/>
        <v>-5</v>
      </c>
      <c r="N106" s="24">
        <f t="shared" si="20"/>
        <v>-0.26315789473684209</v>
      </c>
      <c r="O106" s="5">
        <f t="shared" si="12"/>
        <v>-7</v>
      </c>
      <c r="Q106" s="5">
        <f t="shared" si="17"/>
        <v>3</v>
      </c>
      <c r="R106" s="24">
        <f t="shared" si="18"/>
        <v>0.13636363636363635</v>
      </c>
      <c r="S106" s="5">
        <f t="shared" si="13"/>
        <v>-10</v>
      </c>
      <c r="U106" s="5" t="str">
        <f t="shared" si="14"/>
        <v>No Pass</v>
      </c>
      <c r="V106" s="5" t="str">
        <f t="shared" si="14"/>
        <v>No Pass</v>
      </c>
      <c r="W106" s="5" t="str">
        <f t="shared" si="14"/>
        <v>No Pass</v>
      </c>
      <c r="X106" s="5" t="str">
        <f t="shared" si="10"/>
        <v>No Pass</v>
      </c>
    </row>
    <row r="107" spans="2:24" x14ac:dyDescent="0.25">
      <c r="B107" s="5">
        <v>26220</v>
      </c>
      <c r="D107" s="4">
        <v>6</v>
      </c>
      <c r="E107" s="4">
        <v>2</v>
      </c>
      <c r="F107" s="4">
        <v>7</v>
      </c>
      <c r="G107" s="4">
        <v>9</v>
      </c>
      <c r="I107" s="5">
        <f t="shared" si="15"/>
        <v>-4</v>
      </c>
      <c r="J107" s="24">
        <f t="shared" si="16"/>
        <v>-2</v>
      </c>
      <c r="K107" s="5">
        <f t="shared" si="11"/>
        <v>10</v>
      </c>
      <c r="M107" s="5">
        <f t="shared" si="19"/>
        <v>5</v>
      </c>
      <c r="N107" s="24">
        <f t="shared" si="20"/>
        <v>0.7142857142857143</v>
      </c>
      <c r="O107" s="5">
        <f t="shared" si="12"/>
        <v>5</v>
      </c>
      <c r="Q107" s="5">
        <f t="shared" si="17"/>
        <v>2</v>
      </c>
      <c r="R107" s="24">
        <f t="shared" si="18"/>
        <v>0.22222222222222221</v>
      </c>
      <c r="S107" s="5">
        <f t="shared" si="13"/>
        <v>3</v>
      </c>
      <c r="U107" s="5" t="str">
        <f t="shared" si="14"/>
        <v>Pass</v>
      </c>
      <c r="V107" s="5" t="str">
        <f t="shared" si="14"/>
        <v>Pass</v>
      </c>
      <c r="W107" s="5" t="str">
        <f t="shared" si="14"/>
        <v>Pass</v>
      </c>
      <c r="X107" s="5" t="str">
        <f t="shared" si="10"/>
        <v>Pass</v>
      </c>
    </row>
    <row r="108" spans="2:24" x14ac:dyDescent="0.25">
      <c r="B108" s="5">
        <v>26223</v>
      </c>
      <c r="D108" s="4">
        <v>0</v>
      </c>
      <c r="E108" s="4">
        <v>12</v>
      </c>
      <c r="F108" s="4">
        <v>15</v>
      </c>
      <c r="G108" s="4">
        <v>20</v>
      </c>
      <c r="I108" s="5">
        <f t="shared" si="15"/>
        <v>12</v>
      </c>
      <c r="J108" s="24">
        <f t="shared" si="16"/>
        <v>1</v>
      </c>
      <c r="K108" s="5">
        <f t="shared" si="11"/>
        <v>0</v>
      </c>
      <c r="M108" s="5">
        <f t="shared" si="19"/>
        <v>3</v>
      </c>
      <c r="N108" s="24">
        <f t="shared" si="20"/>
        <v>0.2</v>
      </c>
      <c r="O108" s="5">
        <f t="shared" si="12"/>
        <v>-3</v>
      </c>
      <c r="Q108" s="5">
        <f t="shared" si="17"/>
        <v>5</v>
      </c>
      <c r="R108" s="24">
        <f t="shared" si="18"/>
        <v>0.25</v>
      </c>
      <c r="S108" s="5">
        <f t="shared" si="13"/>
        <v>-8</v>
      </c>
      <c r="U108" s="5" t="str">
        <f t="shared" si="14"/>
        <v>Pass</v>
      </c>
      <c r="V108" s="5" t="str">
        <f t="shared" si="14"/>
        <v>Pass</v>
      </c>
      <c r="W108" s="5" t="str">
        <f t="shared" si="14"/>
        <v>No Pass</v>
      </c>
      <c r="X108" s="5" t="str">
        <f t="shared" si="10"/>
        <v>No Pass</v>
      </c>
    </row>
    <row r="109" spans="2:24" x14ac:dyDescent="0.25">
      <c r="B109" s="5">
        <v>26228</v>
      </c>
      <c r="D109" s="4">
        <v>3</v>
      </c>
      <c r="E109" s="5">
        <v>10</v>
      </c>
      <c r="F109" s="4">
        <v>11</v>
      </c>
      <c r="G109" s="4">
        <v>12</v>
      </c>
      <c r="I109" s="5">
        <f t="shared" si="15"/>
        <v>7</v>
      </c>
      <c r="J109" s="24">
        <f t="shared" si="16"/>
        <v>0.7</v>
      </c>
      <c r="K109" s="5">
        <f t="shared" si="11"/>
        <v>2</v>
      </c>
      <c r="M109" s="5">
        <f t="shared" si="19"/>
        <v>1</v>
      </c>
      <c r="N109" s="24">
        <f t="shared" si="20"/>
        <v>9.0909090909090912E-2</v>
      </c>
      <c r="O109" s="5">
        <f t="shared" si="12"/>
        <v>1</v>
      </c>
      <c r="Q109" s="5">
        <f t="shared" si="17"/>
        <v>1</v>
      </c>
      <c r="R109" s="24">
        <f t="shared" si="18"/>
        <v>8.3333333333333329E-2</v>
      </c>
      <c r="S109" s="5">
        <f t="shared" si="13"/>
        <v>0</v>
      </c>
      <c r="U109" s="5" t="str">
        <f t="shared" si="14"/>
        <v>Pass</v>
      </c>
      <c r="V109" s="5" t="str">
        <f t="shared" si="14"/>
        <v>Pass</v>
      </c>
      <c r="W109" s="5" t="str">
        <f t="shared" si="14"/>
        <v>Pass</v>
      </c>
      <c r="X109" s="5" t="str">
        <f t="shared" si="10"/>
        <v>Pass</v>
      </c>
    </row>
    <row r="110" spans="2:24" x14ac:dyDescent="0.25">
      <c r="B110" s="5">
        <v>26231</v>
      </c>
      <c r="D110" s="4">
        <v>11</v>
      </c>
      <c r="E110" s="5">
        <v>23</v>
      </c>
      <c r="F110" s="4">
        <v>25</v>
      </c>
      <c r="G110" s="4">
        <v>26</v>
      </c>
      <c r="I110" s="5">
        <f t="shared" si="15"/>
        <v>12</v>
      </c>
      <c r="J110" s="24">
        <f t="shared" si="16"/>
        <v>0.52173913043478259</v>
      </c>
      <c r="K110" s="5">
        <f t="shared" si="11"/>
        <v>-11</v>
      </c>
      <c r="M110" s="5">
        <f t="shared" si="19"/>
        <v>2</v>
      </c>
      <c r="N110" s="24">
        <f t="shared" si="20"/>
        <v>0.08</v>
      </c>
      <c r="O110" s="5">
        <f t="shared" si="12"/>
        <v>-13</v>
      </c>
      <c r="Q110" s="5">
        <f t="shared" si="17"/>
        <v>1</v>
      </c>
      <c r="R110" s="24">
        <f t="shared" si="18"/>
        <v>3.8461538461538464E-2</v>
      </c>
      <c r="S110" s="5">
        <f t="shared" si="13"/>
        <v>-14</v>
      </c>
      <c r="U110" s="5" t="str">
        <f t="shared" si="14"/>
        <v>Pass</v>
      </c>
      <c r="V110" s="5" t="str">
        <f t="shared" si="14"/>
        <v>No Pass</v>
      </c>
      <c r="W110" s="5" t="str">
        <f t="shared" si="14"/>
        <v>No Pass</v>
      </c>
      <c r="X110" s="5" t="str">
        <f t="shared" si="10"/>
        <v>No Pass</v>
      </c>
    </row>
    <row r="111" spans="2:24" x14ac:dyDescent="0.25">
      <c r="B111" s="5">
        <v>26282</v>
      </c>
      <c r="D111" s="4">
        <v>23</v>
      </c>
      <c r="E111" s="5">
        <v>25</v>
      </c>
      <c r="F111" s="4">
        <v>26</v>
      </c>
      <c r="G111" s="4">
        <v>22</v>
      </c>
      <c r="I111" s="5">
        <f t="shared" si="15"/>
        <v>2</v>
      </c>
      <c r="J111" s="24">
        <f t="shared" si="16"/>
        <v>0.08</v>
      </c>
      <c r="K111" s="5">
        <f t="shared" si="11"/>
        <v>-13</v>
      </c>
      <c r="M111" s="5">
        <f t="shared" si="19"/>
        <v>1</v>
      </c>
      <c r="N111" s="24">
        <f t="shared" si="20"/>
        <v>3.8461538461538464E-2</v>
      </c>
      <c r="O111" s="5">
        <f t="shared" si="12"/>
        <v>-14</v>
      </c>
      <c r="Q111" s="5">
        <f t="shared" si="17"/>
        <v>-4</v>
      </c>
      <c r="R111" s="24">
        <f t="shared" si="18"/>
        <v>-0.18181818181818182</v>
      </c>
      <c r="S111" s="5">
        <f t="shared" si="13"/>
        <v>-10</v>
      </c>
      <c r="U111" s="5" t="str">
        <f t="shared" si="14"/>
        <v>No Pass</v>
      </c>
      <c r="V111" s="5" t="str">
        <f t="shared" si="14"/>
        <v>No Pass</v>
      </c>
      <c r="W111" s="5" t="str">
        <f t="shared" si="14"/>
        <v>No Pass</v>
      </c>
      <c r="X111" s="5" t="str">
        <f t="shared" si="10"/>
        <v>No Pass</v>
      </c>
    </row>
    <row r="112" spans="2:24" x14ac:dyDescent="0.25">
      <c r="B112" s="5">
        <v>26288</v>
      </c>
      <c r="D112" s="4">
        <v>9</v>
      </c>
      <c r="E112" s="5">
        <v>20</v>
      </c>
      <c r="F112" s="4">
        <v>26</v>
      </c>
      <c r="G112" s="4">
        <v>25</v>
      </c>
      <c r="I112" s="5">
        <f t="shared" si="15"/>
        <v>11</v>
      </c>
      <c r="J112" s="24">
        <f t="shared" si="16"/>
        <v>0.55000000000000004</v>
      </c>
      <c r="K112" s="5">
        <f t="shared" si="11"/>
        <v>-8</v>
      </c>
      <c r="M112" s="5">
        <f t="shared" si="19"/>
        <v>6</v>
      </c>
      <c r="N112" s="24">
        <f t="shared" si="20"/>
        <v>0.23076923076923078</v>
      </c>
      <c r="O112" s="5">
        <f t="shared" si="12"/>
        <v>-14</v>
      </c>
      <c r="Q112" s="5">
        <f t="shared" si="17"/>
        <v>-1</v>
      </c>
      <c r="R112" s="24">
        <f t="shared" si="18"/>
        <v>-0.04</v>
      </c>
      <c r="S112" s="5">
        <f t="shared" si="13"/>
        <v>-13</v>
      </c>
      <c r="U112" s="5" t="str">
        <f t="shared" si="14"/>
        <v>Pass</v>
      </c>
      <c r="V112" s="5" t="str">
        <f t="shared" si="14"/>
        <v>No Pass</v>
      </c>
      <c r="W112" s="5" t="str">
        <f t="shared" si="14"/>
        <v>No Pass</v>
      </c>
      <c r="X112" s="5" t="str">
        <f t="shared" si="10"/>
        <v>No Pass</v>
      </c>
    </row>
    <row r="113" spans="2:24" x14ac:dyDescent="0.25">
      <c r="B113" s="5">
        <v>26300</v>
      </c>
      <c r="D113" s="4">
        <v>17</v>
      </c>
      <c r="E113" s="5">
        <v>17</v>
      </c>
      <c r="F113" s="4">
        <v>20</v>
      </c>
      <c r="G113" s="4">
        <v>22</v>
      </c>
      <c r="I113" s="5">
        <f t="shared" si="15"/>
        <v>0</v>
      </c>
      <c r="J113" s="24">
        <f t="shared" si="16"/>
        <v>0</v>
      </c>
      <c r="K113" s="5">
        <f t="shared" si="11"/>
        <v>-5</v>
      </c>
      <c r="M113" s="5">
        <f t="shared" si="19"/>
        <v>3</v>
      </c>
      <c r="N113" s="24">
        <f t="shared" si="20"/>
        <v>0.15</v>
      </c>
      <c r="O113" s="5">
        <f t="shared" si="12"/>
        <v>-8</v>
      </c>
      <c r="Q113" s="5">
        <f t="shared" si="17"/>
        <v>2</v>
      </c>
      <c r="R113" s="24">
        <f t="shared" si="18"/>
        <v>9.0909090909090912E-2</v>
      </c>
      <c r="S113" s="5">
        <f t="shared" si="13"/>
        <v>-10</v>
      </c>
      <c r="U113" s="5" t="str">
        <f t="shared" si="14"/>
        <v>No Pass</v>
      </c>
      <c r="V113" s="5" t="str">
        <f t="shared" si="14"/>
        <v>No Pass</v>
      </c>
      <c r="W113" s="5" t="str">
        <f t="shared" si="14"/>
        <v>No Pass</v>
      </c>
      <c r="X113" s="5" t="str">
        <f t="shared" si="10"/>
        <v>No Pass</v>
      </c>
    </row>
    <row r="114" spans="2:24" x14ac:dyDescent="0.25">
      <c r="B114" s="5">
        <v>26304</v>
      </c>
      <c r="D114" s="4">
        <v>16</v>
      </c>
      <c r="E114" s="5">
        <v>15</v>
      </c>
      <c r="F114" s="4">
        <v>20</v>
      </c>
      <c r="G114" s="4">
        <v>24</v>
      </c>
      <c r="I114" s="5">
        <f t="shared" si="15"/>
        <v>-1</v>
      </c>
      <c r="J114" s="24">
        <f t="shared" si="16"/>
        <v>-6.6666666666666666E-2</v>
      </c>
      <c r="K114" s="5">
        <f t="shared" si="11"/>
        <v>-3</v>
      </c>
      <c r="M114" s="5">
        <f t="shared" si="19"/>
        <v>5</v>
      </c>
      <c r="N114" s="24">
        <f t="shared" si="20"/>
        <v>0.25</v>
      </c>
      <c r="O114" s="5">
        <f t="shared" si="12"/>
        <v>-8</v>
      </c>
      <c r="Q114" s="5">
        <f t="shared" si="17"/>
        <v>4</v>
      </c>
      <c r="R114" s="24">
        <f t="shared" si="18"/>
        <v>0.16666666666666666</v>
      </c>
      <c r="S114" s="5">
        <f t="shared" si="13"/>
        <v>-12</v>
      </c>
      <c r="U114" s="5" t="str">
        <f t="shared" si="14"/>
        <v>No Pass</v>
      </c>
      <c r="V114" s="5" t="str">
        <f t="shared" si="14"/>
        <v>No Pass</v>
      </c>
      <c r="W114" s="5" t="str">
        <f t="shared" si="14"/>
        <v>No Pass</v>
      </c>
      <c r="X114" s="5" t="str">
        <f t="shared" si="10"/>
        <v>No Pass</v>
      </c>
    </row>
    <row r="115" spans="2:24" x14ac:dyDescent="0.25">
      <c r="B115" s="5">
        <v>26324</v>
      </c>
      <c r="D115" s="4">
        <v>10</v>
      </c>
      <c r="E115" s="4">
        <v>9</v>
      </c>
      <c r="F115" s="4">
        <v>9</v>
      </c>
      <c r="G115" s="4">
        <v>10</v>
      </c>
      <c r="I115" s="5">
        <f t="shared" si="15"/>
        <v>-1</v>
      </c>
      <c r="J115" s="24">
        <f t="shared" si="16"/>
        <v>-0.1111111111111111</v>
      </c>
      <c r="K115" s="5">
        <f t="shared" si="11"/>
        <v>3</v>
      </c>
      <c r="M115" s="5">
        <f t="shared" si="19"/>
        <v>0</v>
      </c>
      <c r="N115" s="24">
        <f t="shared" si="20"/>
        <v>0</v>
      </c>
      <c r="O115" s="5">
        <f t="shared" si="12"/>
        <v>3</v>
      </c>
      <c r="Q115" s="5">
        <f t="shared" si="17"/>
        <v>1</v>
      </c>
      <c r="R115" s="24">
        <f t="shared" si="18"/>
        <v>0.1</v>
      </c>
      <c r="S115" s="5">
        <f t="shared" si="13"/>
        <v>2</v>
      </c>
      <c r="U115" s="5" t="str">
        <f t="shared" si="14"/>
        <v>Pass</v>
      </c>
      <c r="V115" s="5" t="str">
        <f t="shared" si="14"/>
        <v>Pass</v>
      </c>
      <c r="W115" s="5" t="str">
        <f t="shared" si="14"/>
        <v>Pass</v>
      </c>
      <c r="X115" s="5" t="str">
        <f t="shared" si="10"/>
        <v>Pass</v>
      </c>
    </row>
    <row r="116" spans="2:24" x14ac:dyDescent="0.25">
      <c r="B116" s="5">
        <v>26332</v>
      </c>
      <c r="D116" s="4">
        <v>15</v>
      </c>
      <c r="E116" s="4">
        <v>20</v>
      </c>
      <c r="F116" s="4">
        <v>23</v>
      </c>
      <c r="G116" s="4">
        <v>22</v>
      </c>
      <c r="I116" s="5">
        <f t="shared" si="15"/>
        <v>5</v>
      </c>
      <c r="J116" s="24">
        <f t="shared" si="16"/>
        <v>0.25</v>
      </c>
      <c r="K116" s="5">
        <f t="shared" si="11"/>
        <v>-8</v>
      </c>
      <c r="M116" s="5">
        <f t="shared" si="19"/>
        <v>3</v>
      </c>
      <c r="N116" s="24">
        <f t="shared" si="20"/>
        <v>0.13043478260869565</v>
      </c>
      <c r="O116" s="5">
        <f t="shared" si="12"/>
        <v>-11</v>
      </c>
      <c r="Q116" s="5">
        <f t="shared" si="17"/>
        <v>-1</v>
      </c>
      <c r="R116" s="24">
        <f t="shared" si="18"/>
        <v>-4.5454545454545456E-2</v>
      </c>
      <c r="S116" s="5">
        <f t="shared" si="13"/>
        <v>-10</v>
      </c>
      <c r="U116" s="5" t="str">
        <f t="shared" si="14"/>
        <v>No Pass</v>
      </c>
      <c r="V116" s="5" t="str">
        <f t="shared" si="14"/>
        <v>No Pass</v>
      </c>
      <c r="W116" s="5" t="str">
        <f t="shared" si="14"/>
        <v>No Pass</v>
      </c>
      <c r="X116" s="5" t="str">
        <f t="shared" si="10"/>
        <v>No Pass</v>
      </c>
    </row>
    <row r="117" spans="2:24" x14ac:dyDescent="0.25">
      <c r="B117" s="5">
        <v>26334</v>
      </c>
      <c r="D117" s="4">
        <v>25</v>
      </c>
      <c r="E117" s="4">
        <v>15</v>
      </c>
      <c r="F117" s="4">
        <v>24</v>
      </c>
      <c r="G117" s="4">
        <v>12</v>
      </c>
      <c r="I117" s="5">
        <f t="shared" si="15"/>
        <v>-10</v>
      </c>
      <c r="J117" s="24">
        <f t="shared" si="16"/>
        <v>-0.66666666666666663</v>
      </c>
      <c r="K117" s="5">
        <f t="shared" si="11"/>
        <v>-3</v>
      </c>
      <c r="M117" s="5">
        <f t="shared" si="19"/>
        <v>9</v>
      </c>
      <c r="N117" s="24">
        <f t="shared" si="20"/>
        <v>0.375</v>
      </c>
      <c r="O117" s="5">
        <f t="shared" si="12"/>
        <v>-12</v>
      </c>
      <c r="Q117" s="5">
        <f t="shared" si="17"/>
        <v>-12</v>
      </c>
      <c r="R117" s="24">
        <f t="shared" si="18"/>
        <v>-1</v>
      </c>
      <c r="S117" s="5">
        <f t="shared" si="13"/>
        <v>0</v>
      </c>
      <c r="U117" s="5" t="str">
        <f t="shared" si="14"/>
        <v>No Pass</v>
      </c>
      <c r="V117" s="5" t="str">
        <f t="shared" si="14"/>
        <v>No Pass</v>
      </c>
      <c r="W117" s="5" t="str">
        <f t="shared" si="14"/>
        <v>No Pass</v>
      </c>
      <c r="X117" s="5" t="str">
        <f t="shared" si="10"/>
        <v>Pass</v>
      </c>
    </row>
    <row r="118" spans="2:24" x14ac:dyDescent="0.25">
      <c r="B118" s="5">
        <v>26340</v>
      </c>
      <c r="D118" s="4">
        <v>9</v>
      </c>
      <c r="E118" s="5">
        <v>13</v>
      </c>
      <c r="F118" s="4">
        <v>26</v>
      </c>
      <c r="G118" s="4">
        <v>28</v>
      </c>
      <c r="I118" s="5">
        <f t="shared" si="15"/>
        <v>4</v>
      </c>
      <c r="J118" s="24">
        <f t="shared" si="16"/>
        <v>0.30769230769230771</v>
      </c>
      <c r="K118" s="5">
        <f t="shared" si="11"/>
        <v>-1</v>
      </c>
      <c r="M118" s="5">
        <f t="shared" si="19"/>
        <v>13</v>
      </c>
      <c r="N118" s="24">
        <f t="shared" si="20"/>
        <v>0.5</v>
      </c>
      <c r="O118" s="5">
        <f t="shared" si="12"/>
        <v>-14</v>
      </c>
      <c r="Q118" s="5">
        <f t="shared" si="17"/>
        <v>2</v>
      </c>
      <c r="R118" s="24">
        <f t="shared" si="18"/>
        <v>7.1428571428571425E-2</v>
      </c>
      <c r="S118" s="5">
        <f t="shared" si="13"/>
        <v>-16</v>
      </c>
      <c r="U118" s="5" t="str">
        <f t="shared" si="14"/>
        <v>Pass</v>
      </c>
      <c r="V118" s="5" t="str">
        <f t="shared" si="14"/>
        <v>No Pass</v>
      </c>
      <c r="W118" s="5" t="str">
        <f t="shared" si="14"/>
        <v>No Pass</v>
      </c>
      <c r="X118" s="5" t="str">
        <f t="shared" si="10"/>
        <v>No Pass</v>
      </c>
    </row>
    <row r="119" spans="2:24" x14ac:dyDescent="0.25">
      <c r="B119" s="5">
        <v>26342</v>
      </c>
      <c r="D119" s="4">
        <v>19</v>
      </c>
      <c r="E119" s="5">
        <v>10</v>
      </c>
      <c r="F119" s="4">
        <v>13</v>
      </c>
      <c r="G119" s="4">
        <v>15</v>
      </c>
      <c r="I119" s="5">
        <f t="shared" si="15"/>
        <v>-9</v>
      </c>
      <c r="J119" s="24">
        <f t="shared" si="16"/>
        <v>-0.9</v>
      </c>
      <c r="K119" s="5">
        <f t="shared" si="11"/>
        <v>2</v>
      </c>
      <c r="M119" s="5">
        <f t="shared" si="19"/>
        <v>3</v>
      </c>
      <c r="N119" s="24">
        <f t="shared" si="20"/>
        <v>0.23076923076923078</v>
      </c>
      <c r="O119" s="5">
        <f t="shared" si="12"/>
        <v>-1</v>
      </c>
      <c r="Q119" s="5">
        <f t="shared" si="17"/>
        <v>2</v>
      </c>
      <c r="R119" s="24">
        <f t="shared" si="18"/>
        <v>0.13333333333333333</v>
      </c>
      <c r="S119" s="5">
        <f t="shared" si="13"/>
        <v>-3</v>
      </c>
      <c r="U119" s="5" t="str">
        <f t="shared" si="14"/>
        <v>No Pass</v>
      </c>
      <c r="V119" s="5" t="str">
        <f t="shared" si="14"/>
        <v>Pass</v>
      </c>
      <c r="W119" s="5" t="str">
        <f t="shared" si="14"/>
        <v>No Pass</v>
      </c>
      <c r="X119" s="5" t="str">
        <f t="shared" si="10"/>
        <v>No Pass</v>
      </c>
    </row>
    <row r="120" spans="2:24" x14ac:dyDescent="0.25">
      <c r="B120" s="5">
        <v>26355</v>
      </c>
      <c r="D120" s="4">
        <v>8</v>
      </c>
      <c r="E120" s="5">
        <v>10</v>
      </c>
      <c r="F120" s="4">
        <v>14</v>
      </c>
      <c r="G120" s="4">
        <v>25</v>
      </c>
      <c r="I120" s="5">
        <f t="shared" si="15"/>
        <v>2</v>
      </c>
      <c r="J120" s="24">
        <f t="shared" si="16"/>
        <v>0.2</v>
      </c>
      <c r="K120" s="5">
        <f t="shared" si="11"/>
        <v>2</v>
      </c>
      <c r="M120" s="5">
        <f t="shared" si="19"/>
        <v>4</v>
      </c>
      <c r="N120" s="24">
        <f t="shared" si="20"/>
        <v>0.2857142857142857</v>
      </c>
      <c r="O120" s="5">
        <f t="shared" si="12"/>
        <v>-2</v>
      </c>
      <c r="Q120" s="5">
        <f t="shared" si="17"/>
        <v>11</v>
      </c>
      <c r="R120" s="24">
        <f t="shared" si="18"/>
        <v>0.44</v>
      </c>
      <c r="S120" s="5">
        <f t="shared" si="13"/>
        <v>-13</v>
      </c>
      <c r="U120" s="5" t="str">
        <f t="shared" si="14"/>
        <v>Pass</v>
      </c>
      <c r="V120" s="5" t="str">
        <f t="shared" si="14"/>
        <v>Pass</v>
      </c>
      <c r="W120" s="5" t="str">
        <f t="shared" si="14"/>
        <v>No Pass</v>
      </c>
      <c r="X120" s="5" t="str">
        <f t="shared" si="10"/>
        <v>No Pass</v>
      </c>
    </row>
    <row r="121" spans="2:24" x14ac:dyDescent="0.25">
      <c r="B121" s="5">
        <v>26373</v>
      </c>
      <c r="D121" s="4">
        <v>20</v>
      </c>
      <c r="E121" s="4">
        <v>15</v>
      </c>
      <c r="F121" s="4">
        <v>14</v>
      </c>
      <c r="G121" s="4">
        <v>25</v>
      </c>
      <c r="I121" s="5">
        <f t="shared" si="15"/>
        <v>-5</v>
      </c>
      <c r="J121" s="24">
        <f t="shared" si="16"/>
        <v>-0.33333333333333331</v>
      </c>
      <c r="K121" s="5">
        <f t="shared" si="11"/>
        <v>-3</v>
      </c>
      <c r="M121" s="5">
        <f t="shared" si="19"/>
        <v>-1</v>
      </c>
      <c r="N121" s="24">
        <f t="shared" si="20"/>
        <v>-7.1428571428571425E-2</v>
      </c>
      <c r="O121" s="5">
        <f t="shared" si="12"/>
        <v>-2</v>
      </c>
      <c r="Q121" s="5">
        <f t="shared" si="17"/>
        <v>11</v>
      </c>
      <c r="R121" s="24">
        <f t="shared" si="18"/>
        <v>0.44</v>
      </c>
      <c r="S121" s="5">
        <f t="shared" si="13"/>
        <v>-13</v>
      </c>
      <c r="U121" s="5" t="str">
        <f t="shared" si="14"/>
        <v>No Pass</v>
      </c>
      <c r="V121" s="5" t="str">
        <f t="shared" si="14"/>
        <v>No Pass</v>
      </c>
      <c r="W121" s="5" t="str">
        <f t="shared" si="14"/>
        <v>No Pass</v>
      </c>
      <c r="X121" s="5" t="str">
        <f t="shared" si="10"/>
        <v>No Pass</v>
      </c>
    </row>
    <row r="122" spans="2:24" x14ac:dyDescent="0.25">
      <c r="B122" s="5">
        <v>26374</v>
      </c>
      <c r="D122" s="4">
        <v>7</v>
      </c>
      <c r="E122" s="5">
        <v>10</v>
      </c>
      <c r="F122" s="4">
        <v>11</v>
      </c>
      <c r="G122" s="4">
        <v>15</v>
      </c>
      <c r="I122" s="5">
        <f t="shared" si="15"/>
        <v>3</v>
      </c>
      <c r="J122" s="24">
        <f t="shared" si="16"/>
        <v>0.3</v>
      </c>
      <c r="K122" s="5">
        <f t="shared" si="11"/>
        <v>2</v>
      </c>
      <c r="M122" s="5">
        <f t="shared" si="19"/>
        <v>1</v>
      </c>
      <c r="N122" s="24">
        <f t="shared" si="20"/>
        <v>9.0909090909090912E-2</v>
      </c>
      <c r="O122" s="5">
        <f t="shared" si="12"/>
        <v>1</v>
      </c>
      <c r="Q122" s="5">
        <f t="shared" si="17"/>
        <v>4</v>
      </c>
      <c r="R122" s="24">
        <f t="shared" si="18"/>
        <v>0.26666666666666666</v>
      </c>
      <c r="S122" s="5">
        <f t="shared" si="13"/>
        <v>-3</v>
      </c>
      <c r="U122" s="5" t="str">
        <f t="shared" si="14"/>
        <v>Pass</v>
      </c>
      <c r="V122" s="5" t="str">
        <f t="shared" si="14"/>
        <v>Pass</v>
      </c>
      <c r="W122" s="5" t="str">
        <f t="shared" si="14"/>
        <v>Pass</v>
      </c>
      <c r="X122" s="5" t="str">
        <f t="shared" si="10"/>
        <v>No Pass</v>
      </c>
    </row>
    <row r="123" spans="2:24" x14ac:dyDescent="0.25">
      <c r="B123" s="5">
        <v>26382</v>
      </c>
      <c r="D123" s="4">
        <v>25</v>
      </c>
      <c r="E123" s="5">
        <v>30</v>
      </c>
      <c r="F123" s="4">
        <v>32</v>
      </c>
      <c r="G123" s="4">
        <v>30</v>
      </c>
      <c r="I123" s="5">
        <f t="shared" si="15"/>
        <v>5</v>
      </c>
      <c r="J123" s="24">
        <f t="shared" si="16"/>
        <v>0.16666666666666666</v>
      </c>
      <c r="K123" s="5">
        <f t="shared" si="11"/>
        <v>-18</v>
      </c>
      <c r="M123" s="5">
        <f t="shared" si="19"/>
        <v>2</v>
      </c>
      <c r="N123" s="24">
        <f t="shared" si="20"/>
        <v>6.25E-2</v>
      </c>
      <c r="O123" s="5">
        <f t="shared" si="12"/>
        <v>-20</v>
      </c>
      <c r="Q123" s="5">
        <f t="shared" si="17"/>
        <v>-2</v>
      </c>
      <c r="R123" s="24">
        <f t="shared" si="18"/>
        <v>-6.6666666666666666E-2</v>
      </c>
      <c r="S123" s="5">
        <f t="shared" si="13"/>
        <v>-18</v>
      </c>
      <c r="U123" s="5" t="str">
        <f t="shared" si="14"/>
        <v>No Pass</v>
      </c>
      <c r="V123" s="5" t="str">
        <f t="shared" si="14"/>
        <v>No Pass</v>
      </c>
      <c r="W123" s="5" t="str">
        <f t="shared" si="14"/>
        <v>No Pass</v>
      </c>
      <c r="X123" s="5" t="str">
        <f t="shared" si="10"/>
        <v>No Pass</v>
      </c>
    </row>
    <row r="124" spans="2:24" x14ac:dyDescent="0.25">
      <c r="B124" s="5">
        <v>26392</v>
      </c>
      <c r="D124" s="4">
        <v>8</v>
      </c>
      <c r="E124" s="5">
        <v>6</v>
      </c>
      <c r="F124" s="4">
        <v>8</v>
      </c>
      <c r="G124" s="4">
        <v>10</v>
      </c>
      <c r="I124" s="5">
        <f t="shared" si="15"/>
        <v>-2</v>
      </c>
      <c r="J124" s="24">
        <f t="shared" si="16"/>
        <v>-0.33333333333333331</v>
      </c>
      <c r="K124" s="5">
        <f t="shared" si="11"/>
        <v>6</v>
      </c>
      <c r="M124" s="5">
        <f t="shared" si="19"/>
        <v>2</v>
      </c>
      <c r="N124" s="24">
        <f t="shared" si="20"/>
        <v>0.25</v>
      </c>
      <c r="O124" s="5">
        <f t="shared" si="12"/>
        <v>4</v>
      </c>
      <c r="Q124" s="5">
        <f t="shared" si="17"/>
        <v>2</v>
      </c>
      <c r="R124" s="24">
        <f t="shared" si="18"/>
        <v>0.2</v>
      </c>
      <c r="S124" s="5">
        <f t="shared" si="13"/>
        <v>2</v>
      </c>
      <c r="U124" s="5" t="str">
        <f t="shared" si="14"/>
        <v>Pass</v>
      </c>
      <c r="V124" s="5" t="str">
        <f t="shared" si="14"/>
        <v>Pass</v>
      </c>
      <c r="W124" s="5" t="str">
        <f t="shared" si="14"/>
        <v>Pass</v>
      </c>
      <c r="X124" s="5" t="str">
        <f t="shared" si="10"/>
        <v>Pass</v>
      </c>
    </row>
    <row r="125" spans="2:24" x14ac:dyDescent="0.25">
      <c r="B125" s="5">
        <v>26414</v>
      </c>
      <c r="D125" s="4">
        <v>7</v>
      </c>
      <c r="E125" s="5">
        <v>5</v>
      </c>
      <c r="F125" s="4">
        <v>5</v>
      </c>
      <c r="G125" s="4">
        <v>8</v>
      </c>
      <c r="I125" s="5">
        <f t="shared" si="15"/>
        <v>-2</v>
      </c>
      <c r="J125" s="24">
        <f t="shared" si="16"/>
        <v>-0.4</v>
      </c>
      <c r="K125" s="5">
        <f t="shared" si="11"/>
        <v>7</v>
      </c>
      <c r="M125" s="5">
        <f t="shared" si="19"/>
        <v>0</v>
      </c>
      <c r="N125" s="24">
        <f t="shared" si="20"/>
        <v>0</v>
      </c>
      <c r="O125" s="5">
        <f t="shared" si="12"/>
        <v>7</v>
      </c>
      <c r="Q125" s="5">
        <f t="shared" si="17"/>
        <v>3</v>
      </c>
      <c r="R125" s="24">
        <f t="shared" si="18"/>
        <v>0.375</v>
      </c>
      <c r="S125" s="5">
        <f t="shared" si="13"/>
        <v>4</v>
      </c>
      <c r="U125" s="5" t="str">
        <f t="shared" si="14"/>
        <v>Pass</v>
      </c>
      <c r="V125" s="5" t="str">
        <f t="shared" si="14"/>
        <v>Pass</v>
      </c>
      <c r="W125" s="5" t="str">
        <f t="shared" si="14"/>
        <v>Pass</v>
      </c>
      <c r="X125" s="5" t="str">
        <f t="shared" si="10"/>
        <v>Pass</v>
      </c>
    </row>
    <row r="126" spans="2:24" x14ac:dyDescent="0.25">
      <c r="B126" s="5">
        <v>26420</v>
      </c>
      <c r="D126" s="4">
        <v>15</v>
      </c>
      <c r="E126" s="5">
        <v>12</v>
      </c>
      <c r="F126" s="4">
        <v>16</v>
      </c>
      <c r="G126" s="4">
        <v>12</v>
      </c>
      <c r="I126" s="5">
        <f t="shared" si="15"/>
        <v>-3</v>
      </c>
      <c r="J126" s="24">
        <f t="shared" si="16"/>
        <v>-0.25</v>
      </c>
      <c r="K126" s="5">
        <f t="shared" si="11"/>
        <v>0</v>
      </c>
      <c r="M126" s="5">
        <f t="shared" si="19"/>
        <v>4</v>
      </c>
      <c r="N126" s="24">
        <f t="shared" si="20"/>
        <v>0.25</v>
      </c>
      <c r="O126" s="5">
        <f t="shared" si="12"/>
        <v>-4</v>
      </c>
      <c r="Q126" s="5">
        <f t="shared" si="17"/>
        <v>-4</v>
      </c>
      <c r="R126" s="24">
        <f t="shared" si="18"/>
        <v>-0.33333333333333331</v>
      </c>
      <c r="S126" s="5">
        <f t="shared" si="13"/>
        <v>0</v>
      </c>
      <c r="U126" s="5" t="str">
        <f t="shared" si="14"/>
        <v>No Pass</v>
      </c>
      <c r="V126" s="5" t="str">
        <f t="shared" si="14"/>
        <v>Pass</v>
      </c>
      <c r="W126" s="5" t="str">
        <f t="shared" si="14"/>
        <v>No Pass</v>
      </c>
      <c r="X126" s="5" t="str">
        <f t="shared" si="10"/>
        <v>Pass</v>
      </c>
    </row>
    <row r="127" spans="2:24" x14ac:dyDescent="0.25">
      <c r="B127" s="5">
        <v>26423</v>
      </c>
      <c r="D127" s="4">
        <v>15</v>
      </c>
      <c r="E127" s="5">
        <v>10</v>
      </c>
      <c r="F127" s="4">
        <v>27</v>
      </c>
      <c r="G127" s="4">
        <v>12</v>
      </c>
      <c r="I127" s="5">
        <f t="shared" si="15"/>
        <v>-5</v>
      </c>
      <c r="J127" s="24">
        <f t="shared" si="16"/>
        <v>-0.5</v>
      </c>
      <c r="K127" s="5">
        <f t="shared" si="11"/>
        <v>2</v>
      </c>
      <c r="M127" s="5">
        <f t="shared" si="19"/>
        <v>17</v>
      </c>
      <c r="N127" s="24">
        <f t="shared" si="20"/>
        <v>0.62962962962962965</v>
      </c>
      <c r="O127" s="5">
        <f t="shared" si="12"/>
        <v>-15</v>
      </c>
      <c r="Q127" s="5">
        <f t="shared" si="17"/>
        <v>-15</v>
      </c>
      <c r="R127" s="24">
        <f t="shared" si="18"/>
        <v>-1.25</v>
      </c>
      <c r="S127" s="5">
        <f t="shared" si="13"/>
        <v>0</v>
      </c>
      <c r="U127" s="5" t="str">
        <f t="shared" si="14"/>
        <v>No Pass</v>
      </c>
      <c r="V127" s="5" t="str">
        <f t="shared" si="14"/>
        <v>Pass</v>
      </c>
      <c r="W127" s="5" t="str">
        <f t="shared" si="14"/>
        <v>No Pass</v>
      </c>
      <c r="X127" s="5" t="str">
        <f t="shared" si="10"/>
        <v>Pass</v>
      </c>
    </row>
    <row r="128" spans="2:24" x14ac:dyDescent="0.25">
      <c r="B128" s="5">
        <v>26437</v>
      </c>
      <c r="D128" s="4">
        <v>0</v>
      </c>
      <c r="E128" s="5">
        <v>19</v>
      </c>
      <c r="F128" s="4">
        <v>38</v>
      </c>
      <c r="G128" s="4">
        <v>13</v>
      </c>
      <c r="I128" s="5">
        <f t="shared" si="15"/>
        <v>19</v>
      </c>
      <c r="J128" s="24">
        <f t="shared" si="16"/>
        <v>1</v>
      </c>
      <c r="K128" s="5">
        <f t="shared" si="11"/>
        <v>-7</v>
      </c>
      <c r="M128" s="5">
        <f t="shared" si="19"/>
        <v>19</v>
      </c>
      <c r="N128" s="24">
        <f t="shared" si="20"/>
        <v>0.5</v>
      </c>
      <c r="O128" s="5">
        <f t="shared" si="12"/>
        <v>-26</v>
      </c>
      <c r="Q128" s="5">
        <f t="shared" si="17"/>
        <v>-25</v>
      </c>
      <c r="R128" s="24">
        <f t="shared" si="18"/>
        <v>-1.9230769230769231</v>
      </c>
      <c r="S128" s="5">
        <f t="shared" si="13"/>
        <v>-1</v>
      </c>
      <c r="U128" s="5" t="str">
        <f t="shared" si="14"/>
        <v>Pass</v>
      </c>
      <c r="V128" s="5" t="str">
        <f t="shared" si="14"/>
        <v>No Pass</v>
      </c>
      <c r="W128" s="5" t="str">
        <f t="shared" si="14"/>
        <v>No Pass</v>
      </c>
      <c r="X128" s="5" t="str">
        <f t="shared" si="10"/>
        <v>No Pass</v>
      </c>
    </row>
    <row r="129" spans="2:24" x14ac:dyDescent="0.25">
      <c r="B129" s="5">
        <v>26450</v>
      </c>
      <c r="D129" s="4">
        <v>24</v>
      </c>
      <c r="E129" s="5">
        <v>12</v>
      </c>
      <c r="F129" s="4">
        <v>26</v>
      </c>
      <c r="G129" s="4">
        <v>14</v>
      </c>
      <c r="I129" s="5">
        <f t="shared" si="15"/>
        <v>-12</v>
      </c>
      <c r="J129" s="24">
        <f t="shared" si="16"/>
        <v>-1</v>
      </c>
      <c r="K129" s="5">
        <f t="shared" si="11"/>
        <v>0</v>
      </c>
      <c r="M129" s="5">
        <f t="shared" si="19"/>
        <v>14</v>
      </c>
      <c r="N129" s="24">
        <f t="shared" si="20"/>
        <v>0.53846153846153844</v>
      </c>
      <c r="O129" s="5">
        <f t="shared" si="12"/>
        <v>-14</v>
      </c>
      <c r="Q129" s="5">
        <f t="shared" si="17"/>
        <v>-12</v>
      </c>
      <c r="R129" s="24">
        <f t="shared" si="18"/>
        <v>-0.8571428571428571</v>
      </c>
      <c r="S129" s="5">
        <f t="shared" si="13"/>
        <v>-2</v>
      </c>
      <c r="U129" s="5" t="str">
        <f t="shared" si="14"/>
        <v>No Pass</v>
      </c>
      <c r="V129" s="5" t="str">
        <f t="shared" si="14"/>
        <v>Pass</v>
      </c>
      <c r="W129" s="5" t="str">
        <f t="shared" si="14"/>
        <v>No Pass</v>
      </c>
      <c r="X129" s="5" t="str">
        <f t="shared" si="10"/>
        <v>No Pass</v>
      </c>
    </row>
    <row r="130" spans="2:24" x14ac:dyDescent="0.25">
      <c r="B130" s="5">
        <v>26451</v>
      </c>
      <c r="D130" s="4">
        <v>19</v>
      </c>
      <c r="E130" s="5">
        <v>41</v>
      </c>
      <c r="F130" s="4">
        <v>24</v>
      </c>
      <c r="G130" s="4">
        <v>15</v>
      </c>
      <c r="I130" s="5">
        <f t="shared" si="15"/>
        <v>22</v>
      </c>
      <c r="J130" s="24">
        <f t="shared" si="16"/>
        <v>0.53658536585365857</v>
      </c>
      <c r="K130" s="5">
        <f t="shared" si="11"/>
        <v>-29</v>
      </c>
      <c r="M130" s="5">
        <f t="shared" si="19"/>
        <v>-17</v>
      </c>
      <c r="N130" s="24">
        <f t="shared" si="20"/>
        <v>-0.70833333333333337</v>
      </c>
      <c r="O130" s="5">
        <f t="shared" si="12"/>
        <v>-12</v>
      </c>
      <c r="Q130" s="5">
        <f t="shared" si="17"/>
        <v>-9</v>
      </c>
      <c r="R130" s="24">
        <f t="shared" si="18"/>
        <v>-0.6</v>
      </c>
      <c r="S130" s="5">
        <f t="shared" si="13"/>
        <v>-3</v>
      </c>
      <c r="U130" s="5" t="str">
        <f t="shared" si="14"/>
        <v>No Pass</v>
      </c>
      <c r="V130" s="5" t="str">
        <f t="shared" si="14"/>
        <v>No Pass</v>
      </c>
      <c r="W130" s="5" t="str">
        <f t="shared" si="14"/>
        <v>No Pass</v>
      </c>
      <c r="X130" s="5" t="str">
        <f t="shared" si="10"/>
        <v>No Pass</v>
      </c>
    </row>
    <row r="131" spans="2:24" x14ac:dyDescent="0.25">
      <c r="B131" s="5">
        <v>26456</v>
      </c>
      <c r="D131" s="4">
        <v>5</v>
      </c>
      <c r="E131" s="5">
        <v>5</v>
      </c>
      <c r="F131" s="4">
        <v>26</v>
      </c>
      <c r="G131" s="4">
        <v>16</v>
      </c>
      <c r="I131" s="5">
        <f t="shared" si="15"/>
        <v>0</v>
      </c>
      <c r="J131" s="24">
        <f t="shared" si="16"/>
        <v>0</v>
      </c>
      <c r="K131" s="5">
        <f t="shared" si="11"/>
        <v>7</v>
      </c>
      <c r="M131" s="5">
        <f t="shared" si="19"/>
        <v>21</v>
      </c>
      <c r="N131" s="24">
        <f t="shared" si="20"/>
        <v>0.80769230769230771</v>
      </c>
      <c r="O131" s="5">
        <f t="shared" si="12"/>
        <v>-14</v>
      </c>
      <c r="Q131" s="5">
        <f t="shared" si="17"/>
        <v>-10</v>
      </c>
      <c r="R131" s="24">
        <f t="shared" si="18"/>
        <v>-0.625</v>
      </c>
      <c r="S131" s="5">
        <f t="shared" si="13"/>
        <v>-4</v>
      </c>
      <c r="U131" s="5" t="str">
        <f t="shared" si="14"/>
        <v>Pass</v>
      </c>
      <c r="V131" s="5" t="str">
        <f t="shared" si="14"/>
        <v>Pass</v>
      </c>
      <c r="W131" s="5" t="str">
        <f t="shared" si="14"/>
        <v>No Pass</v>
      </c>
      <c r="X131" s="5" t="str">
        <f t="shared" si="10"/>
        <v>No Pass</v>
      </c>
    </row>
    <row r="132" spans="2:24" x14ac:dyDescent="0.25">
      <c r="B132" s="5">
        <v>26461</v>
      </c>
      <c r="D132" s="4">
        <v>5</v>
      </c>
      <c r="E132" s="5">
        <v>10</v>
      </c>
      <c r="F132" s="4">
        <v>10</v>
      </c>
      <c r="G132" s="4">
        <v>6</v>
      </c>
      <c r="I132" s="5">
        <f t="shared" si="15"/>
        <v>5</v>
      </c>
      <c r="J132" s="24">
        <f t="shared" si="16"/>
        <v>0.5</v>
      </c>
      <c r="K132" s="5">
        <f t="shared" si="11"/>
        <v>2</v>
      </c>
      <c r="M132" s="5">
        <f t="shared" si="19"/>
        <v>0</v>
      </c>
      <c r="N132" s="24">
        <f t="shared" si="20"/>
        <v>0</v>
      </c>
      <c r="O132" s="5">
        <f t="shared" si="12"/>
        <v>2</v>
      </c>
      <c r="Q132" s="5">
        <f t="shared" si="17"/>
        <v>-4</v>
      </c>
      <c r="R132" s="24">
        <f t="shared" si="18"/>
        <v>-0.66666666666666663</v>
      </c>
      <c r="S132" s="5">
        <f t="shared" si="13"/>
        <v>6</v>
      </c>
      <c r="U132" s="5" t="str">
        <f t="shared" si="14"/>
        <v>Pass</v>
      </c>
      <c r="V132" s="5" t="str">
        <f t="shared" si="14"/>
        <v>Pass</v>
      </c>
      <c r="W132" s="5" t="str">
        <f t="shared" si="14"/>
        <v>Pass</v>
      </c>
      <c r="X132" s="5" t="str">
        <f t="shared" si="14"/>
        <v>Pass</v>
      </c>
    </row>
    <row r="133" spans="2:24" x14ac:dyDescent="0.25">
      <c r="B133" s="5">
        <v>26465</v>
      </c>
      <c r="D133" s="4">
        <v>19</v>
      </c>
      <c r="E133" s="5">
        <v>5</v>
      </c>
      <c r="F133" s="4">
        <v>12</v>
      </c>
      <c r="G133" s="4">
        <v>8</v>
      </c>
      <c r="I133" s="5">
        <f t="shared" si="15"/>
        <v>-14</v>
      </c>
      <c r="J133" s="24">
        <f t="shared" si="16"/>
        <v>-2.8</v>
      </c>
      <c r="K133" s="5">
        <f t="shared" ref="K133:K159" si="21">12-E133</f>
        <v>7</v>
      </c>
      <c r="M133" s="5">
        <f t="shared" si="19"/>
        <v>7</v>
      </c>
      <c r="N133" s="24">
        <f t="shared" si="20"/>
        <v>0.58333333333333337</v>
      </c>
      <c r="O133" s="5">
        <f t="shared" ref="O133:O159" si="22">12-F133</f>
        <v>0</v>
      </c>
      <c r="Q133" s="5">
        <f t="shared" si="17"/>
        <v>-4</v>
      </c>
      <c r="R133" s="24">
        <f t="shared" si="18"/>
        <v>-0.5</v>
      </c>
      <c r="S133" s="5">
        <f t="shared" ref="S133:S159" si="23">12-G133</f>
        <v>4</v>
      </c>
      <c r="U133" s="5" t="str">
        <f t="shared" ref="U133:X159" si="24">IF(D133&lt;=12,"Pass","No Pass")</f>
        <v>No Pass</v>
      </c>
      <c r="V133" s="5" t="str">
        <f t="shared" si="24"/>
        <v>Pass</v>
      </c>
      <c r="W133" s="5" t="str">
        <f t="shared" si="24"/>
        <v>Pass</v>
      </c>
      <c r="X133" s="5" t="str">
        <f t="shared" si="24"/>
        <v>Pass</v>
      </c>
    </row>
    <row r="134" spans="2:24" x14ac:dyDescent="0.25">
      <c r="B134" s="5">
        <v>26469</v>
      </c>
      <c r="D134" s="4">
        <v>7</v>
      </c>
      <c r="E134" s="5">
        <v>10</v>
      </c>
      <c r="F134" s="4">
        <v>16</v>
      </c>
      <c r="G134" s="4">
        <v>10</v>
      </c>
      <c r="I134" s="5">
        <f t="shared" ref="I134:I159" si="25">E134-D134</f>
        <v>3</v>
      </c>
      <c r="J134" s="24">
        <f t="shared" ref="J134:J159" si="26">I134/E134</f>
        <v>0.3</v>
      </c>
      <c r="K134" s="5">
        <f t="shared" si="21"/>
        <v>2</v>
      </c>
      <c r="M134" s="5">
        <f t="shared" si="19"/>
        <v>6</v>
      </c>
      <c r="N134" s="24">
        <f t="shared" si="20"/>
        <v>0.375</v>
      </c>
      <c r="O134" s="5">
        <f t="shared" si="22"/>
        <v>-4</v>
      </c>
      <c r="Q134" s="5">
        <f t="shared" ref="Q134:Q159" si="27">G134-F134</f>
        <v>-6</v>
      </c>
      <c r="R134" s="24">
        <f t="shared" ref="R134:R159" si="28">Q134/G134</f>
        <v>-0.6</v>
      </c>
      <c r="S134" s="5">
        <f t="shared" si="23"/>
        <v>2</v>
      </c>
      <c r="U134" s="5" t="str">
        <f t="shared" si="24"/>
        <v>Pass</v>
      </c>
      <c r="V134" s="5" t="str">
        <f t="shared" si="24"/>
        <v>Pass</v>
      </c>
      <c r="W134" s="5" t="str">
        <f t="shared" si="24"/>
        <v>No Pass</v>
      </c>
      <c r="X134" s="5" t="str">
        <f t="shared" si="24"/>
        <v>Pass</v>
      </c>
    </row>
    <row r="135" spans="2:24" x14ac:dyDescent="0.25">
      <c r="B135" s="5">
        <v>26475</v>
      </c>
      <c r="D135" s="4">
        <v>20</v>
      </c>
      <c r="E135" s="4">
        <v>10</v>
      </c>
      <c r="F135" s="4">
        <v>18</v>
      </c>
      <c r="G135" s="4">
        <v>12</v>
      </c>
      <c r="I135" s="5">
        <f t="shared" si="25"/>
        <v>-10</v>
      </c>
      <c r="J135" s="24">
        <f t="shared" si="26"/>
        <v>-1</v>
      </c>
      <c r="K135" s="5">
        <f t="shared" si="21"/>
        <v>2</v>
      </c>
      <c r="M135" s="5">
        <f t="shared" ref="M135:M159" si="29">F135-E135</f>
        <v>8</v>
      </c>
      <c r="N135" s="24">
        <f t="shared" ref="N135:N159" si="30">M135/F135</f>
        <v>0.44444444444444442</v>
      </c>
      <c r="O135" s="5">
        <f t="shared" si="22"/>
        <v>-6</v>
      </c>
      <c r="Q135" s="5">
        <f t="shared" si="27"/>
        <v>-6</v>
      </c>
      <c r="R135" s="24">
        <f t="shared" si="28"/>
        <v>-0.5</v>
      </c>
      <c r="S135" s="5">
        <f t="shared" si="23"/>
        <v>0</v>
      </c>
      <c r="U135" s="5" t="str">
        <f t="shared" si="24"/>
        <v>No Pass</v>
      </c>
      <c r="V135" s="5" t="str">
        <f t="shared" si="24"/>
        <v>Pass</v>
      </c>
      <c r="W135" s="5" t="str">
        <f t="shared" si="24"/>
        <v>No Pass</v>
      </c>
      <c r="X135" s="5" t="str">
        <f t="shared" si="24"/>
        <v>Pass</v>
      </c>
    </row>
    <row r="136" spans="2:24" x14ac:dyDescent="0.25">
      <c r="B136" s="5">
        <v>26476</v>
      </c>
      <c r="D136" s="4">
        <v>1</v>
      </c>
      <c r="E136" s="4">
        <v>5</v>
      </c>
      <c r="F136" s="4">
        <v>21</v>
      </c>
      <c r="G136" s="4">
        <v>14</v>
      </c>
      <c r="I136" s="5">
        <f t="shared" si="25"/>
        <v>4</v>
      </c>
      <c r="J136" s="24">
        <f t="shared" si="26"/>
        <v>0.8</v>
      </c>
      <c r="K136" s="5">
        <f t="shared" si="21"/>
        <v>7</v>
      </c>
      <c r="M136" s="5">
        <f t="shared" si="29"/>
        <v>16</v>
      </c>
      <c r="N136" s="24">
        <f t="shared" si="30"/>
        <v>0.76190476190476186</v>
      </c>
      <c r="O136" s="5">
        <f t="shared" si="22"/>
        <v>-9</v>
      </c>
      <c r="Q136" s="5">
        <f t="shared" si="27"/>
        <v>-7</v>
      </c>
      <c r="R136" s="24">
        <f t="shared" si="28"/>
        <v>-0.5</v>
      </c>
      <c r="S136" s="5">
        <f t="shared" si="23"/>
        <v>-2</v>
      </c>
      <c r="U136" s="5" t="str">
        <f t="shared" si="24"/>
        <v>Pass</v>
      </c>
      <c r="V136" s="5" t="str">
        <f t="shared" si="24"/>
        <v>Pass</v>
      </c>
      <c r="W136" s="5" t="str">
        <f t="shared" si="24"/>
        <v>No Pass</v>
      </c>
      <c r="X136" s="5" t="str">
        <f t="shared" si="24"/>
        <v>No Pass</v>
      </c>
    </row>
    <row r="137" spans="2:24" x14ac:dyDescent="0.25">
      <c r="B137" s="5">
        <v>26478</v>
      </c>
      <c r="D137" s="4">
        <v>5</v>
      </c>
      <c r="E137" s="4">
        <v>2</v>
      </c>
      <c r="F137" s="4">
        <v>24</v>
      </c>
      <c r="G137" s="4">
        <v>16</v>
      </c>
      <c r="I137" s="5">
        <f t="shared" si="25"/>
        <v>-3</v>
      </c>
      <c r="J137" s="24">
        <f t="shared" si="26"/>
        <v>-1.5</v>
      </c>
      <c r="K137" s="5">
        <f t="shared" si="21"/>
        <v>10</v>
      </c>
      <c r="M137" s="5">
        <f t="shared" si="29"/>
        <v>22</v>
      </c>
      <c r="N137" s="24">
        <f t="shared" si="30"/>
        <v>0.91666666666666663</v>
      </c>
      <c r="O137" s="5">
        <f t="shared" si="22"/>
        <v>-12</v>
      </c>
      <c r="Q137" s="5">
        <f t="shared" si="27"/>
        <v>-8</v>
      </c>
      <c r="R137" s="24">
        <f t="shared" si="28"/>
        <v>-0.5</v>
      </c>
      <c r="S137" s="5">
        <f t="shared" si="23"/>
        <v>-4</v>
      </c>
      <c r="U137" s="5" t="str">
        <f t="shared" si="24"/>
        <v>Pass</v>
      </c>
      <c r="V137" s="5" t="str">
        <f t="shared" si="24"/>
        <v>Pass</v>
      </c>
      <c r="W137" s="5" t="str">
        <f t="shared" si="24"/>
        <v>No Pass</v>
      </c>
      <c r="X137" s="5" t="str">
        <f t="shared" si="24"/>
        <v>No Pass</v>
      </c>
    </row>
    <row r="138" spans="2:24" x14ac:dyDescent="0.25">
      <c r="B138" s="5">
        <v>26493</v>
      </c>
      <c r="D138" s="4">
        <v>24</v>
      </c>
      <c r="E138" s="5">
        <v>25</v>
      </c>
      <c r="F138" s="4">
        <v>27</v>
      </c>
      <c r="G138" s="4">
        <v>18</v>
      </c>
      <c r="I138" s="5">
        <f t="shared" si="25"/>
        <v>1</v>
      </c>
      <c r="J138" s="24">
        <f t="shared" si="26"/>
        <v>0.04</v>
      </c>
      <c r="K138" s="5">
        <f t="shared" si="21"/>
        <v>-13</v>
      </c>
      <c r="M138" s="5">
        <f t="shared" si="29"/>
        <v>2</v>
      </c>
      <c r="N138" s="24">
        <f t="shared" si="30"/>
        <v>7.407407407407407E-2</v>
      </c>
      <c r="O138" s="5">
        <f t="shared" si="22"/>
        <v>-15</v>
      </c>
      <c r="Q138" s="5">
        <f t="shared" si="27"/>
        <v>-9</v>
      </c>
      <c r="R138" s="24">
        <f t="shared" si="28"/>
        <v>-0.5</v>
      </c>
      <c r="S138" s="5">
        <f t="shared" si="23"/>
        <v>-6</v>
      </c>
      <c r="U138" s="5" t="str">
        <f t="shared" si="24"/>
        <v>No Pass</v>
      </c>
      <c r="V138" s="5" t="str">
        <f t="shared" si="24"/>
        <v>No Pass</v>
      </c>
      <c r="W138" s="5" t="str">
        <f t="shared" si="24"/>
        <v>No Pass</v>
      </c>
      <c r="X138" s="5" t="str">
        <f t="shared" si="24"/>
        <v>No Pass</v>
      </c>
    </row>
    <row r="139" spans="2:24" x14ac:dyDescent="0.25">
      <c r="B139" s="5">
        <v>26510</v>
      </c>
      <c r="D139" s="4">
        <v>8</v>
      </c>
      <c r="E139" s="5">
        <v>8</v>
      </c>
      <c r="F139" s="4">
        <v>30</v>
      </c>
      <c r="G139" s="4">
        <v>20</v>
      </c>
      <c r="I139" s="5">
        <f t="shared" si="25"/>
        <v>0</v>
      </c>
      <c r="J139" s="24">
        <f t="shared" si="26"/>
        <v>0</v>
      </c>
      <c r="K139" s="5">
        <f t="shared" si="21"/>
        <v>4</v>
      </c>
      <c r="M139" s="5">
        <f t="shared" si="29"/>
        <v>22</v>
      </c>
      <c r="N139" s="24">
        <f t="shared" si="30"/>
        <v>0.73333333333333328</v>
      </c>
      <c r="O139" s="5">
        <f t="shared" si="22"/>
        <v>-18</v>
      </c>
      <c r="Q139" s="5">
        <f t="shared" si="27"/>
        <v>-10</v>
      </c>
      <c r="R139" s="24">
        <f t="shared" si="28"/>
        <v>-0.5</v>
      </c>
      <c r="S139" s="5">
        <f t="shared" si="23"/>
        <v>-8</v>
      </c>
      <c r="U139" s="5" t="str">
        <f t="shared" si="24"/>
        <v>Pass</v>
      </c>
      <c r="V139" s="5" t="str">
        <f t="shared" si="24"/>
        <v>Pass</v>
      </c>
      <c r="W139" s="5" t="str">
        <f t="shared" si="24"/>
        <v>No Pass</v>
      </c>
      <c r="X139" s="5" t="str">
        <f t="shared" si="24"/>
        <v>No Pass</v>
      </c>
    </row>
    <row r="140" spans="2:24" x14ac:dyDescent="0.25">
      <c r="B140" s="5">
        <v>26519</v>
      </c>
      <c r="D140" s="4">
        <v>16</v>
      </c>
      <c r="E140" s="5">
        <v>15</v>
      </c>
      <c r="F140" s="4">
        <v>33</v>
      </c>
      <c r="G140" s="4">
        <v>22</v>
      </c>
      <c r="I140" s="5">
        <f t="shared" si="25"/>
        <v>-1</v>
      </c>
      <c r="J140" s="24">
        <f t="shared" si="26"/>
        <v>-6.6666666666666666E-2</v>
      </c>
      <c r="K140" s="5">
        <f t="shared" si="21"/>
        <v>-3</v>
      </c>
      <c r="M140" s="5">
        <f t="shared" si="29"/>
        <v>18</v>
      </c>
      <c r="N140" s="24">
        <f t="shared" si="30"/>
        <v>0.54545454545454541</v>
      </c>
      <c r="O140" s="5">
        <f t="shared" si="22"/>
        <v>-21</v>
      </c>
      <c r="Q140" s="5">
        <f t="shared" si="27"/>
        <v>-11</v>
      </c>
      <c r="R140" s="24">
        <f t="shared" si="28"/>
        <v>-0.5</v>
      </c>
      <c r="S140" s="5">
        <f t="shared" si="23"/>
        <v>-10</v>
      </c>
      <c r="U140" s="5" t="str">
        <f t="shared" si="24"/>
        <v>No Pass</v>
      </c>
      <c r="V140" s="5" t="str">
        <f t="shared" si="24"/>
        <v>No Pass</v>
      </c>
      <c r="W140" s="5" t="str">
        <f t="shared" si="24"/>
        <v>No Pass</v>
      </c>
      <c r="X140" s="5" t="str">
        <f t="shared" si="24"/>
        <v>No Pass</v>
      </c>
    </row>
    <row r="141" spans="2:24" x14ac:dyDescent="0.25">
      <c r="B141" s="5">
        <v>26532</v>
      </c>
      <c r="D141" s="4">
        <v>11</v>
      </c>
      <c r="E141" s="5">
        <v>10</v>
      </c>
      <c r="F141" s="4">
        <v>12</v>
      </c>
      <c r="G141" s="4">
        <v>24</v>
      </c>
      <c r="I141" s="5">
        <f t="shared" si="25"/>
        <v>-1</v>
      </c>
      <c r="J141" s="24">
        <f t="shared" si="26"/>
        <v>-0.1</v>
      </c>
      <c r="K141" s="5">
        <f t="shared" si="21"/>
        <v>2</v>
      </c>
      <c r="M141" s="5">
        <f t="shared" si="29"/>
        <v>2</v>
      </c>
      <c r="N141" s="24">
        <f t="shared" si="30"/>
        <v>0.16666666666666666</v>
      </c>
      <c r="O141" s="5">
        <f t="shared" si="22"/>
        <v>0</v>
      </c>
      <c r="Q141" s="5">
        <f t="shared" si="27"/>
        <v>12</v>
      </c>
      <c r="R141" s="24">
        <f t="shared" si="28"/>
        <v>0.5</v>
      </c>
      <c r="S141" s="5">
        <f t="shared" si="23"/>
        <v>-12</v>
      </c>
      <c r="U141" s="5" t="str">
        <f t="shared" si="24"/>
        <v>Pass</v>
      </c>
      <c r="V141" s="5" t="str">
        <f t="shared" si="24"/>
        <v>Pass</v>
      </c>
      <c r="W141" s="5" t="str">
        <f t="shared" si="24"/>
        <v>Pass</v>
      </c>
      <c r="X141" s="5" t="str">
        <f t="shared" si="24"/>
        <v>No Pass</v>
      </c>
    </row>
    <row r="142" spans="2:24" x14ac:dyDescent="0.25">
      <c r="B142" s="5">
        <v>26563</v>
      </c>
      <c r="D142" s="4">
        <v>10</v>
      </c>
      <c r="E142" s="5">
        <v>15</v>
      </c>
      <c r="F142" s="4">
        <v>12</v>
      </c>
      <c r="G142" s="4">
        <v>15</v>
      </c>
      <c r="I142" s="5">
        <f t="shared" si="25"/>
        <v>5</v>
      </c>
      <c r="J142" s="24">
        <f t="shared" si="26"/>
        <v>0.33333333333333331</v>
      </c>
      <c r="K142" s="5">
        <f t="shared" si="21"/>
        <v>-3</v>
      </c>
      <c r="M142" s="5">
        <f t="shared" si="29"/>
        <v>-3</v>
      </c>
      <c r="N142" s="24">
        <f t="shared" si="30"/>
        <v>-0.25</v>
      </c>
      <c r="O142" s="5">
        <f t="shared" si="22"/>
        <v>0</v>
      </c>
      <c r="Q142" s="5">
        <f t="shared" si="27"/>
        <v>3</v>
      </c>
      <c r="R142" s="24">
        <f t="shared" si="28"/>
        <v>0.2</v>
      </c>
      <c r="S142" s="5">
        <f t="shared" si="23"/>
        <v>-3</v>
      </c>
      <c r="U142" s="5" t="str">
        <f t="shared" si="24"/>
        <v>Pass</v>
      </c>
      <c r="V142" s="5" t="str">
        <f t="shared" si="24"/>
        <v>No Pass</v>
      </c>
      <c r="W142" s="5" t="str">
        <f t="shared" si="24"/>
        <v>Pass</v>
      </c>
      <c r="X142" s="5" t="str">
        <f t="shared" si="24"/>
        <v>No Pass</v>
      </c>
    </row>
    <row r="143" spans="2:24" x14ac:dyDescent="0.25">
      <c r="B143" s="5">
        <v>26565</v>
      </c>
      <c r="D143" s="4">
        <v>25</v>
      </c>
      <c r="E143" s="5">
        <v>25</v>
      </c>
      <c r="F143" s="4">
        <v>20</v>
      </c>
      <c r="G143" s="4">
        <v>23</v>
      </c>
      <c r="I143" s="5">
        <f t="shared" si="25"/>
        <v>0</v>
      </c>
      <c r="J143" s="24">
        <f t="shared" si="26"/>
        <v>0</v>
      </c>
      <c r="K143" s="5">
        <f t="shared" si="21"/>
        <v>-13</v>
      </c>
      <c r="M143" s="5">
        <f t="shared" si="29"/>
        <v>-5</v>
      </c>
      <c r="N143" s="24">
        <f t="shared" si="30"/>
        <v>-0.25</v>
      </c>
      <c r="O143" s="5">
        <f t="shared" si="22"/>
        <v>-8</v>
      </c>
      <c r="Q143" s="5">
        <f t="shared" si="27"/>
        <v>3</v>
      </c>
      <c r="R143" s="24">
        <f t="shared" si="28"/>
        <v>0.13043478260869565</v>
      </c>
      <c r="S143" s="5">
        <f t="shared" si="23"/>
        <v>-11</v>
      </c>
      <c r="U143" s="5" t="str">
        <f t="shared" si="24"/>
        <v>No Pass</v>
      </c>
      <c r="V143" s="5" t="str">
        <f t="shared" si="24"/>
        <v>No Pass</v>
      </c>
      <c r="W143" s="5" t="str">
        <f t="shared" si="24"/>
        <v>No Pass</v>
      </c>
      <c r="X143" s="5" t="str">
        <f t="shared" si="24"/>
        <v>No Pass</v>
      </c>
    </row>
    <row r="144" spans="2:24" x14ac:dyDescent="0.25">
      <c r="B144" s="5">
        <v>26575</v>
      </c>
      <c r="D144" s="4">
        <v>14</v>
      </c>
      <c r="E144" s="4">
        <v>10</v>
      </c>
      <c r="F144" s="4">
        <v>10</v>
      </c>
      <c r="G144" s="4">
        <v>15</v>
      </c>
      <c r="I144" s="5">
        <f t="shared" si="25"/>
        <v>-4</v>
      </c>
      <c r="J144" s="24">
        <f t="shared" si="26"/>
        <v>-0.4</v>
      </c>
      <c r="K144" s="5">
        <f t="shared" si="21"/>
        <v>2</v>
      </c>
      <c r="M144" s="5">
        <f t="shared" si="29"/>
        <v>0</v>
      </c>
      <c r="N144" s="24">
        <f t="shared" si="30"/>
        <v>0</v>
      </c>
      <c r="O144" s="5">
        <f t="shared" si="22"/>
        <v>2</v>
      </c>
      <c r="Q144" s="5">
        <f t="shared" si="27"/>
        <v>5</v>
      </c>
      <c r="R144" s="24">
        <f t="shared" si="28"/>
        <v>0.33333333333333331</v>
      </c>
      <c r="S144" s="5">
        <f t="shared" si="23"/>
        <v>-3</v>
      </c>
      <c r="U144" s="5" t="str">
        <f t="shared" si="24"/>
        <v>No Pass</v>
      </c>
      <c r="V144" s="5" t="str">
        <f t="shared" si="24"/>
        <v>Pass</v>
      </c>
      <c r="W144" s="5" t="str">
        <f t="shared" si="24"/>
        <v>Pass</v>
      </c>
      <c r="X144" s="5" t="str">
        <f t="shared" si="24"/>
        <v>No Pass</v>
      </c>
    </row>
    <row r="145" spans="2:24" x14ac:dyDescent="0.25">
      <c r="B145" s="5">
        <v>26580</v>
      </c>
      <c r="D145" s="4">
        <v>10</v>
      </c>
      <c r="E145" s="5">
        <v>10</v>
      </c>
      <c r="F145" s="4">
        <v>12</v>
      </c>
      <c r="G145" s="4">
        <v>18</v>
      </c>
      <c r="I145" s="5">
        <f t="shared" si="25"/>
        <v>0</v>
      </c>
      <c r="J145" s="24">
        <f t="shared" si="26"/>
        <v>0</v>
      </c>
      <c r="K145" s="5">
        <f t="shared" si="21"/>
        <v>2</v>
      </c>
      <c r="M145" s="5">
        <f t="shared" si="29"/>
        <v>2</v>
      </c>
      <c r="N145" s="24">
        <f t="shared" si="30"/>
        <v>0.16666666666666666</v>
      </c>
      <c r="O145" s="5">
        <f t="shared" si="22"/>
        <v>0</v>
      </c>
      <c r="Q145" s="5">
        <f t="shared" si="27"/>
        <v>6</v>
      </c>
      <c r="R145" s="24">
        <f t="shared" si="28"/>
        <v>0.33333333333333331</v>
      </c>
      <c r="S145" s="5">
        <f t="shared" si="23"/>
        <v>-6</v>
      </c>
      <c r="U145" s="5" t="str">
        <f t="shared" si="24"/>
        <v>Pass</v>
      </c>
      <c r="V145" s="5" t="str">
        <f t="shared" si="24"/>
        <v>Pass</v>
      </c>
      <c r="W145" s="5" t="str">
        <f t="shared" si="24"/>
        <v>Pass</v>
      </c>
      <c r="X145" s="5" t="str">
        <f t="shared" si="24"/>
        <v>No Pass</v>
      </c>
    </row>
    <row r="146" spans="2:24" x14ac:dyDescent="0.25">
      <c r="B146" s="5">
        <v>26597</v>
      </c>
      <c r="D146" s="4">
        <v>2</v>
      </c>
      <c r="E146" s="5">
        <v>3</v>
      </c>
      <c r="F146" s="4">
        <v>5</v>
      </c>
      <c r="G146" s="4">
        <v>9</v>
      </c>
      <c r="I146" s="5">
        <f t="shared" si="25"/>
        <v>1</v>
      </c>
      <c r="J146" s="24">
        <f t="shared" si="26"/>
        <v>0.33333333333333331</v>
      </c>
      <c r="K146" s="5">
        <f t="shared" si="21"/>
        <v>9</v>
      </c>
      <c r="M146" s="5">
        <f t="shared" si="29"/>
        <v>2</v>
      </c>
      <c r="N146" s="24">
        <f t="shared" si="30"/>
        <v>0.4</v>
      </c>
      <c r="O146" s="5">
        <f t="shared" si="22"/>
        <v>7</v>
      </c>
      <c r="Q146" s="5">
        <f t="shared" si="27"/>
        <v>4</v>
      </c>
      <c r="R146" s="24">
        <f t="shared" si="28"/>
        <v>0.44444444444444442</v>
      </c>
      <c r="S146" s="5">
        <f t="shared" si="23"/>
        <v>3</v>
      </c>
      <c r="U146" s="5" t="str">
        <f t="shared" si="24"/>
        <v>Pass</v>
      </c>
      <c r="V146" s="5" t="str">
        <f t="shared" si="24"/>
        <v>Pass</v>
      </c>
      <c r="W146" s="5" t="str">
        <f t="shared" si="24"/>
        <v>Pass</v>
      </c>
      <c r="X146" s="5" t="str">
        <f t="shared" si="24"/>
        <v>Pass</v>
      </c>
    </row>
    <row r="147" spans="2:24" x14ac:dyDescent="0.25">
      <c r="B147" s="5">
        <v>26617</v>
      </c>
      <c r="D147" s="4">
        <v>3</v>
      </c>
      <c r="E147" s="5">
        <v>2</v>
      </c>
      <c r="F147" s="4">
        <v>5</v>
      </c>
      <c r="G147" s="4">
        <v>2</v>
      </c>
      <c r="I147" s="5">
        <f t="shared" si="25"/>
        <v>-1</v>
      </c>
      <c r="J147" s="24">
        <f t="shared" si="26"/>
        <v>-0.5</v>
      </c>
      <c r="K147" s="5">
        <f t="shared" si="21"/>
        <v>10</v>
      </c>
      <c r="M147" s="5">
        <f t="shared" si="29"/>
        <v>3</v>
      </c>
      <c r="N147" s="24">
        <f t="shared" si="30"/>
        <v>0.6</v>
      </c>
      <c r="O147" s="5">
        <f t="shared" si="22"/>
        <v>7</v>
      </c>
      <c r="Q147" s="5">
        <f t="shared" si="27"/>
        <v>-3</v>
      </c>
      <c r="R147" s="24">
        <f t="shared" si="28"/>
        <v>-1.5</v>
      </c>
      <c r="S147" s="5">
        <f t="shared" si="23"/>
        <v>10</v>
      </c>
      <c r="U147" s="5" t="str">
        <f t="shared" si="24"/>
        <v>Pass</v>
      </c>
      <c r="V147" s="5" t="str">
        <f t="shared" si="24"/>
        <v>Pass</v>
      </c>
      <c r="W147" s="5" t="str">
        <f t="shared" si="24"/>
        <v>Pass</v>
      </c>
      <c r="X147" s="5" t="str">
        <f t="shared" si="24"/>
        <v>Pass</v>
      </c>
    </row>
    <row r="148" spans="2:24" x14ac:dyDescent="0.25">
      <c r="B148" s="5">
        <v>26618</v>
      </c>
      <c r="D148" s="4">
        <v>3</v>
      </c>
      <c r="E148" s="5">
        <v>8</v>
      </c>
      <c r="F148" s="4">
        <v>8</v>
      </c>
      <c r="G148" s="4">
        <v>2</v>
      </c>
      <c r="I148" s="5">
        <f t="shared" si="25"/>
        <v>5</v>
      </c>
      <c r="J148" s="24">
        <f t="shared" si="26"/>
        <v>0.625</v>
      </c>
      <c r="K148" s="5">
        <f t="shared" si="21"/>
        <v>4</v>
      </c>
      <c r="M148" s="5">
        <f t="shared" si="29"/>
        <v>0</v>
      </c>
      <c r="N148" s="24">
        <f t="shared" si="30"/>
        <v>0</v>
      </c>
      <c r="O148" s="5">
        <f t="shared" si="22"/>
        <v>4</v>
      </c>
      <c r="Q148" s="5">
        <f t="shared" si="27"/>
        <v>-6</v>
      </c>
      <c r="R148" s="24">
        <f t="shared" si="28"/>
        <v>-3</v>
      </c>
      <c r="S148" s="5">
        <f t="shared" si="23"/>
        <v>10</v>
      </c>
      <c r="U148" s="5" t="str">
        <f t="shared" si="24"/>
        <v>Pass</v>
      </c>
      <c r="V148" s="5" t="str">
        <f t="shared" si="24"/>
        <v>Pass</v>
      </c>
      <c r="W148" s="5" t="str">
        <f t="shared" si="24"/>
        <v>Pass</v>
      </c>
      <c r="X148" s="5" t="str">
        <f t="shared" si="24"/>
        <v>Pass</v>
      </c>
    </row>
    <row r="149" spans="2:24" x14ac:dyDescent="0.25">
      <c r="B149" s="5">
        <v>26657</v>
      </c>
      <c r="D149" s="4">
        <v>25</v>
      </c>
      <c r="E149" s="5">
        <v>10</v>
      </c>
      <c r="F149" s="4">
        <v>15</v>
      </c>
      <c r="G149" s="4">
        <v>8</v>
      </c>
      <c r="I149" s="5">
        <f t="shared" si="25"/>
        <v>-15</v>
      </c>
      <c r="J149" s="24">
        <f t="shared" si="26"/>
        <v>-1.5</v>
      </c>
      <c r="K149" s="5">
        <f t="shared" si="21"/>
        <v>2</v>
      </c>
      <c r="M149" s="5">
        <f t="shared" si="29"/>
        <v>5</v>
      </c>
      <c r="N149" s="24">
        <f t="shared" si="30"/>
        <v>0.33333333333333331</v>
      </c>
      <c r="O149" s="5">
        <f t="shared" si="22"/>
        <v>-3</v>
      </c>
      <c r="Q149" s="5">
        <f t="shared" si="27"/>
        <v>-7</v>
      </c>
      <c r="R149" s="24">
        <f t="shared" si="28"/>
        <v>-0.875</v>
      </c>
      <c r="S149" s="5">
        <f t="shared" si="23"/>
        <v>4</v>
      </c>
      <c r="U149" s="5" t="str">
        <f t="shared" si="24"/>
        <v>No Pass</v>
      </c>
      <c r="V149" s="5" t="str">
        <f t="shared" si="24"/>
        <v>Pass</v>
      </c>
      <c r="W149" s="5" t="str">
        <f t="shared" si="24"/>
        <v>No Pass</v>
      </c>
      <c r="X149" s="5" t="str">
        <f t="shared" si="24"/>
        <v>Pass</v>
      </c>
    </row>
    <row r="150" spans="2:24" x14ac:dyDescent="0.25">
      <c r="B150" s="5">
        <v>26659</v>
      </c>
      <c r="D150" s="4">
        <v>9</v>
      </c>
      <c r="E150" s="5">
        <v>10</v>
      </c>
      <c r="F150" s="4">
        <v>12</v>
      </c>
      <c r="G150" s="4">
        <v>8</v>
      </c>
      <c r="I150" s="5">
        <f t="shared" si="25"/>
        <v>1</v>
      </c>
      <c r="J150" s="24">
        <f t="shared" si="26"/>
        <v>0.1</v>
      </c>
      <c r="K150" s="5">
        <f t="shared" si="21"/>
        <v>2</v>
      </c>
      <c r="M150" s="5">
        <f t="shared" si="29"/>
        <v>2</v>
      </c>
      <c r="N150" s="24">
        <f t="shared" si="30"/>
        <v>0.16666666666666666</v>
      </c>
      <c r="O150" s="5">
        <f t="shared" si="22"/>
        <v>0</v>
      </c>
      <c r="Q150" s="5">
        <f t="shared" si="27"/>
        <v>-4</v>
      </c>
      <c r="R150" s="24">
        <f t="shared" si="28"/>
        <v>-0.5</v>
      </c>
      <c r="S150" s="5">
        <f t="shared" si="23"/>
        <v>4</v>
      </c>
      <c r="U150" s="5" t="str">
        <f t="shared" si="24"/>
        <v>Pass</v>
      </c>
      <c r="V150" s="5" t="str">
        <f t="shared" si="24"/>
        <v>Pass</v>
      </c>
      <c r="W150" s="5" t="str">
        <f t="shared" si="24"/>
        <v>Pass</v>
      </c>
      <c r="X150" s="5" t="str">
        <f t="shared" si="24"/>
        <v>Pass</v>
      </c>
    </row>
    <row r="151" spans="2:24" x14ac:dyDescent="0.25">
      <c r="B151" s="5">
        <v>26663</v>
      </c>
      <c r="D151" s="4">
        <v>15</v>
      </c>
      <c r="E151" s="4">
        <v>28</v>
      </c>
      <c r="F151" s="4">
        <v>22</v>
      </c>
      <c r="G151" s="4">
        <v>24</v>
      </c>
      <c r="I151" s="5">
        <f t="shared" si="25"/>
        <v>13</v>
      </c>
      <c r="J151" s="24">
        <f t="shared" si="26"/>
        <v>0.4642857142857143</v>
      </c>
      <c r="K151" s="5">
        <f t="shared" si="21"/>
        <v>-16</v>
      </c>
      <c r="M151" s="5">
        <f t="shared" si="29"/>
        <v>-6</v>
      </c>
      <c r="N151" s="24">
        <f t="shared" si="30"/>
        <v>-0.27272727272727271</v>
      </c>
      <c r="O151" s="5">
        <f t="shared" si="22"/>
        <v>-10</v>
      </c>
      <c r="Q151" s="5">
        <f t="shared" si="27"/>
        <v>2</v>
      </c>
      <c r="R151" s="24">
        <f t="shared" si="28"/>
        <v>8.3333333333333329E-2</v>
      </c>
      <c r="S151" s="5">
        <f t="shared" si="23"/>
        <v>-12</v>
      </c>
      <c r="U151" s="5" t="str">
        <f t="shared" si="24"/>
        <v>No Pass</v>
      </c>
      <c r="V151" s="5" t="str">
        <f t="shared" si="24"/>
        <v>No Pass</v>
      </c>
      <c r="W151" s="5" t="str">
        <f t="shared" si="24"/>
        <v>No Pass</v>
      </c>
      <c r="X151" s="5" t="str">
        <f t="shared" si="24"/>
        <v>No Pass</v>
      </c>
    </row>
    <row r="152" spans="2:24" x14ac:dyDescent="0.25">
      <c r="B152" s="5">
        <v>26675</v>
      </c>
      <c r="D152" s="4">
        <v>3</v>
      </c>
      <c r="E152" s="4">
        <v>5</v>
      </c>
      <c r="F152" s="4">
        <v>5</v>
      </c>
      <c r="G152" s="4">
        <v>3</v>
      </c>
      <c r="I152" s="5">
        <f t="shared" si="25"/>
        <v>2</v>
      </c>
      <c r="J152" s="24">
        <f t="shared" si="26"/>
        <v>0.4</v>
      </c>
      <c r="K152" s="5">
        <f t="shared" si="21"/>
        <v>7</v>
      </c>
      <c r="M152" s="5">
        <f t="shared" si="29"/>
        <v>0</v>
      </c>
      <c r="N152" s="24">
        <f t="shared" si="30"/>
        <v>0</v>
      </c>
      <c r="O152" s="5">
        <f t="shared" si="22"/>
        <v>7</v>
      </c>
      <c r="Q152" s="5">
        <f t="shared" si="27"/>
        <v>-2</v>
      </c>
      <c r="R152" s="24">
        <f t="shared" si="28"/>
        <v>-0.66666666666666663</v>
      </c>
      <c r="S152" s="5">
        <f t="shared" si="23"/>
        <v>9</v>
      </c>
      <c r="U152" s="5" t="str">
        <f t="shared" si="24"/>
        <v>Pass</v>
      </c>
      <c r="V152" s="5" t="str">
        <f t="shared" si="24"/>
        <v>Pass</v>
      </c>
      <c r="W152" s="5" t="str">
        <f t="shared" si="24"/>
        <v>Pass</v>
      </c>
      <c r="X152" s="5" t="str">
        <f t="shared" si="24"/>
        <v>Pass</v>
      </c>
    </row>
    <row r="153" spans="2:24" x14ac:dyDescent="0.25">
      <c r="B153" s="5">
        <v>26677</v>
      </c>
      <c r="D153" s="4">
        <v>13</v>
      </c>
      <c r="E153" s="4">
        <v>15</v>
      </c>
      <c r="F153" s="4">
        <v>23</v>
      </c>
      <c r="G153" s="4">
        <v>12</v>
      </c>
      <c r="I153" s="5">
        <f t="shared" si="25"/>
        <v>2</v>
      </c>
      <c r="J153" s="24">
        <f t="shared" si="26"/>
        <v>0.13333333333333333</v>
      </c>
      <c r="K153" s="5">
        <f t="shared" si="21"/>
        <v>-3</v>
      </c>
      <c r="M153" s="5">
        <f t="shared" si="29"/>
        <v>8</v>
      </c>
      <c r="N153" s="24">
        <f t="shared" si="30"/>
        <v>0.34782608695652173</v>
      </c>
      <c r="O153" s="5">
        <f t="shared" si="22"/>
        <v>-11</v>
      </c>
      <c r="Q153" s="5">
        <f t="shared" si="27"/>
        <v>-11</v>
      </c>
      <c r="R153" s="24">
        <f t="shared" si="28"/>
        <v>-0.91666666666666663</v>
      </c>
      <c r="S153" s="5">
        <f t="shared" si="23"/>
        <v>0</v>
      </c>
      <c r="U153" s="5" t="str">
        <f t="shared" si="24"/>
        <v>No Pass</v>
      </c>
      <c r="V153" s="5" t="str">
        <f t="shared" si="24"/>
        <v>No Pass</v>
      </c>
      <c r="W153" s="5" t="str">
        <f t="shared" si="24"/>
        <v>No Pass</v>
      </c>
      <c r="X153" s="5" t="str">
        <f t="shared" si="24"/>
        <v>Pass</v>
      </c>
    </row>
    <row r="154" spans="2:24" x14ac:dyDescent="0.25">
      <c r="B154" s="5">
        <v>26679</v>
      </c>
      <c r="D154" s="4">
        <v>10</v>
      </c>
      <c r="E154" s="5">
        <v>11</v>
      </c>
      <c r="F154" s="4">
        <v>23</v>
      </c>
      <c r="G154" s="4">
        <v>21</v>
      </c>
      <c r="I154" s="5">
        <f t="shared" si="25"/>
        <v>1</v>
      </c>
      <c r="J154" s="24">
        <f t="shared" si="26"/>
        <v>9.0909090909090912E-2</v>
      </c>
      <c r="K154" s="5">
        <f t="shared" si="21"/>
        <v>1</v>
      </c>
      <c r="M154" s="5">
        <f t="shared" si="29"/>
        <v>12</v>
      </c>
      <c r="N154" s="24">
        <f t="shared" si="30"/>
        <v>0.52173913043478259</v>
      </c>
      <c r="O154" s="5">
        <f t="shared" si="22"/>
        <v>-11</v>
      </c>
      <c r="Q154" s="5">
        <f t="shared" si="27"/>
        <v>-2</v>
      </c>
      <c r="R154" s="24">
        <f t="shared" si="28"/>
        <v>-9.5238095238095233E-2</v>
      </c>
      <c r="S154" s="5">
        <f t="shared" si="23"/>
        <v>-9</v>
      </c>
      <c r="U154" s="5" t="str">
        <f t="shared" si="24"/>
        <v>Pass</v>
      </c>
      <c r="V154" s="5" t="str">
        <f t="shared" si="24"/>
        <v>Pass</v>
      </c>
      <c r="W154" s="5" t="str">
        <f t="shared" si="24"/>
        <v>No Pass</v>
      </c>
      <c r="X154" s="5" t="str">
        <f t="shared" si="24"/>
        <v>No Pass</v>
      </c>
    </row>
    <row r="155" spans="2:24" x14ac:dyDescent="0.25">
      <c r="B155" s="5">
        <v>26681</v>
      </c>
      <c r="D155" s="4">
        <v>10</v>
      </c>
      <c r="E155" s="5">
        <v>10</v>
      </c>
      <c r="F155" s="4">
        <v>12</v>
      </c>
      <c r="G155" s="4">
        <v>14</v>
      </c>
      <c r="I155" s="5">
        <f t="shared" si="25"/>
        <v>0</v>
      </c>
      <c r="J155" s="24">
        <f t="shared" si="26"/>
        <v>0</v>
      </c>
      <c r="K155" s="5">
        <f t="shared" si="21"/>
        <v>2</v>
      </c>
      <c r="M155" s="5">
        <f t="shared" si="29"/>
        <v>2</v>
      </c>
      <c r="N155" s="24">
        <f t="shared" si="30"/>
        <v>0.16666666666666666</v>
      </c>
      <c r="O155" s="5">
        <f t="shared" si="22"/>
        <v>0</v>
      </c>
      <c r="Q155" s="5">
        <f t="shared" si="27"/>
        <v>2</v>
      </c>
      <c r="R155" s="24">
        <f t="shared" si="28"/>
        <v>0.14285714285714285</v>
      </c>
      <c r="S155" s="5">
        <f t="shared" si="23"/>
        <v>-2</v>
      </c>
      <c r="U155" s="5" t="str">
        <f t="shared" si="24"/>
        <v>Pass</v>
      </c>
      <c r="V155" s="5" t="str">
        <f t="shared" si="24"/>
        <v>Pass</v>
      </c>
      <c r="W155" s="5" t="str">
        <f t="shared" si="24"/>
        <v>Pass</v>
      </c>
      <c r="X155" s="5" t="str">
        <f t="shared" si="24"/>
        <v>No Pass</v>
      </c>
    </row>
    <row r="156" spans="2:24" x14ac:dyDescent="0.25">
      <c r="B156" s="5">
        <v>26707</v>
      </c>
      <c r="D156" s="4">
        <v>0</v>
      </c>
      <c r="E156" s="5">
        <v>2</v>
      </c>
      <c r="F156" s="4">
        <v>2</v>
      </c>
      <c r="G156" s="4">
        <v>5</v>
      </c>
      <c r="I156" s="5">
        <f t="shared" si="25"/>
        <v>2</v>
      </c>
      <c r="J156" s="24">
        <f t="shared" si="26"/>
        <v>1</v>
      </c>
      <c r="K156" s="5">
        <f t="shared" si="21"/>
        <v>10</v>
      </c>
      <c r="M156" s="5">
        <f t="shared" si="29"/>
        <v>0</v>
      </c>
      <c r="N156" s="24">
        <f t="shared" si="30"/>
        <v>0</v>
      </c>
      <c r="O156" s="5">
        <f t="shared" si="22"/>
        <v>10</v>
      </c>
      <c r="Q156" s="5">
        <f t="shared" si="27"/>
        <v>3</v>
      </c>
      <c r="R156" s="24">
        <f t="shared" si="28"/>
        <v>0.6</v>
      </c>
      <c r="S156" s="5">
        <f t="shared" si="23"/>
        <v>7</v>
      </c>
      <c r="U156" s="5" t="str">
        <f t="shared" si="24"/>
        <v>Pass</v>
      </c>
      <c r="V156" s="5" t="str">
        <f t="shared" si="24"/>
        <v>Pass</v>
      </c>
      <c r="W156" s="5" t="str">
        <f t="shared" si="24"/>
        <v>Pass</v>
      </c>
      <c r="X156" s="5" t="str">
        <f t="shared" si="24"/>
        <v>Pass</v>
      </c>
    </row>
    <row r="157" spans="2:24" x14ac:dyDescent="0.25">
      <c r="B157" s="5">
        <v>26712</v>
      </c>
      <c r="D157" s="4">
        <v>25</v>
      </c>
      <c r="E157" s="5">
        <v>25</v>
      </c>
      <c r="F157" s="4">
        <v>22</v>
      </c>
      <c r="G157" s="4">
        <v>20</v>
      </c>
      <c r="I157" s="5">
        <f t="shared" si="25"/>
        <v>0</v>
      </c>
      <c r="J157" s="24">
        <f t="shared" si="26"/>
        <v>0</v>
      </c>
      <c r="K157" s="5">
        <f t="shared" si="21"/>
        <v>-13</v>
      </c>
      <c r="M157" s="5">
        <f t="shared" si="29"/>
        <v>-3</v>
      </c>
      <c r="N157" s="24">
        <f t="shared" si="30"/>
        <v>-0.13636363636363635</v>
      </c>
      <c r="O157" s="5">
        <f t="shared" si="22"/>
        <v>-10</v>
      </c>
      <c r="Q157" s="5">
        <f t="shared" si="27"/>
        <v>-2</v>
      </c>
      <c r="R157" s="24">
        <f t="shared" si="28"/>
        <v>-0.1</v>
      </c>
      <c r="S157" s="5">
        <f t="shared" si="23"/>
        <v>-8</v>
      </c>
      <c r="U157" s="5" t="str">
        <f t="shared" si="24"/>
        <v>No Pass</v>
      </c>
      <c r="V157" s="5" t="str">
        <f t="shared" si="24"/>
        <v>No Pass</v>
      </c>
      <c r="W157" s="5" t="str">
        <f t="shared" si="24"/>
        <v>No Pass</v>
      </c>
      <c r="X157" s="5" t="str">
        <f t="shared" si="24"/>
        <v>No Pass</v>
      </c>
    </row>
    <row r="158" spans="2:24" x14ac:dyDescent="0.25">
      <c r="B158" s="5">
        <v>26753</v>
      </c>
      <c r="D158" s="4">
        <v>5</v>
      </c>
      <c r="E158" s="5">
        <v>6</v>
      </c>
      <c r="F158" s="4">
        <v>10</v>
      </c>
      <c r="G158" s="4">
        <v>15</v>
      </c>
      <c r="I158" s="5">
        <f t="shared" si="25"/>
        <v>1</v>
      </c>
      <c r="J158" s="24">
        <f t="shared" si="26"/>
        <v>0.16666666666666666</v>
      </c>
      <c r="K158" s="5">
        <f t="shared" si="21"/>
        <v>6</v>
      </c>
      <c r="M158" s="5">
        <f t="shared" si="29"/>
        <v>4</v>
      </c>
      <c r="N158" s="24">
        <f t="shared" si="30"/>
        <v>0.4</v>
      </c>
      <c r="O158" s="5">
        <f t="shared" si="22"/>
        <v>2</v>
      </c>
      <c r="Q158" s="5">
        <f t="shared" si="27"/>
        <v>5</v>
      </c>
      <c r="R158" s="24">
        <f t="shared" si="28"/>
        <v>0.33333333333333331</v>
      </c>
      <c r="S158" s="5">
        <f t="shared" si="23"/>
        <v>-3</v>
      </c>
      <c r="U158" s="5" t="str">
        <f t="shared" si="24"/>
        <v>Pass</v>
      </c>
      <c r="V158" s="5" t="str">
        <f t="shared" si="24"/>
        <v>Pass</v>
      </c>
      <c r="W158" s="5" t="str">
        <f t="shared" si="24"/>
        <v>Pass</v>
      </c>
      <c r="X158" s="5" t="str">
        <f t="shared" si="24"/>
        <v>No Pass</v>
      </c>
    </row>
    <row r="159" spans="2:24" x14ac:dyDescent="0.25">
      <c r="B159" s="5">
        <v>28187</v>
      </c>
      <c r="D159" s="4">
        <v>20</v>
      </c>
      <c r="E159" s="5">
        <v>22</v>
      </c>
      <c r="F159" s="4">
        <v>23</v>
      </c>
      <c r="G159" s="4">
        <v>24</v>
      </c>
      <c r="I159" s="5">
        <f t="shared" si="25"/>
        <v>2</v>
      </c>
      <c r="J159" s="24">
        <f t="shared" si="26"/>
        <v>9.0909090909090912E-2</v>
      </c>
      <c r="K159" s="5">
        <f t="shared" si="21"/>
        <v>-10</v>
      </c>
      <c r="M159" s="5">
        <f t="shared" si="29"/>
        <v>1</v>
      </c>
      <c r="N159" s="24">
        <f t="shared" si="30"/>
        <v>4.3478260869565216E-2</v>
      </c>
      <c r="O159" s="5">
        <f t="shared" si="22"/>
        <v>-11</v>
      </c>
      <c r="Q159" s="5">
        <f t="shared" si="27"/>
        <v>1</v>
      </c>
      <c r="R159" s="24">
        <f t="shared" si="28"/>
        <v>4.1666666666666664E-2</v>
      </c>
      <c r="S159" s="5">
        <f t="shared" si="23"/>
        <v>-12</v>
      </c>
      <c r="U159" s="5" t="str">
        <f t="shared" si="24"/>
        <v>No Pass</v>
      </c>
      <c r="V159" s="5" t="str">
        <f t="shared" si="24"/>
        <v>No Pass</v>
      </c>
      <c r="W159" s="5" t="str">
        <f t="shared" si="24"/>
        <v>No Pass</v>
      </c>
      <c r="X159" s="5" t="str">
        <f t="shared" si="24"/>
        <v>No Pass</v>
      </c>
    </row>
  </sheetData>
  <mergeCells count="5">
    <mergeCell ref="D2:G2"/>
    <mergeCell ref="I2:K2"/>
    <mergeCell ref="M2:O2"/>
    <mergeCell ref="Q2:S2"/>
    <mergeCell ref="U2:X2"/>
  </mergeCells>
  <conditionalFormatting sqref="I4:I1048576">
    <cfRule type="cellIs" dxfId="199" priority="23" operator="greaterThan">
      <formula>0</formula>
    </cfRule>
  </conditionalFormatting>
  <conditionalFormatting sqref="I2:I1048576">
    <cfRule type="cellIs" dxfId="198" priority="21" operator="equal">
      <formula>0</formula>
    </cfRule>
    <cfRule type="cellIs" dxfId="197" priority="22" operator="lessThan">
      <formula>0</formula>
    </cfRule>
  </conditionalFormatting>
  <conditionalFormatting sqref="K2 K4:K1048576">
    <cfRule type="cellIs" dxfId="196" priority="19" operator="greaterThan">
      <formula>0</formula>
    </cfRule>
    <cfRule type="cellIs" dxfId="195" priority="20" operator="greaterThan">
      <formula>0</formula>
    </cfRule>
  </conditionalFormatting>
  <conditionalFormatting sqref="K2:K1048576">
    <cfRule type="cellIs" dxfId="194" priority="17" operator="equal">
      <formula>0</formula>
    </cfRule>
    <cfRule type="cellIs" dxfId="193" priority="18" operator="lessThan">
      <formula>0</formula>
    </cfRule>
  </conditionalFormatting>
  <conditionalFormatting sqref="M4:M1048576">
    <cfRule type="cellIs" dxfId="192" priority="14" operator="equal">
      <formula>0</formula>
    </cfRule>
    <cfRule type="cellIs" dxfId="191" priority="15" operator="lessThan">
      <formula>0</formula>
    </cfRule>
    <cfRule type="cellIs" dxfId="190" priority="16" operator="greaterThan">
      <formula>0</formula>
    </cfRule>
  </conditionalFormatting>
  <conditionalFormatting sqref="O2 O4:O1048576">
    <cfRule type="cellIs" dxfId="189" priority="12" operator="lessThan">
      <formula>0</formula>
    </cfRule>
    <cfRule type="cellIs" dxfId="188" priority="13" operator="greaterThan">
      <formula>0</formula>
    </cfRule>
  </conditionalFormatting>
  <conditionalFormatting sqref="O2:O1048576">
    <cfRule type="cellIs" dxfId="187" priority="11" operator="equal">
      <formula>0</formula>
    </cfRule>
  </conditionalFormatting>
  <conditionalFormatting sqref="Q4:Q1048576">
    <cfRule type="cellIs" dxfId="186" priority="8" operator="equal">
      <formula>0</formula>
    </cfRule>
    <cfRule type="cellIs" dxfId="185" priority="9" operator="lessThan">
      <formula>0</formula>
    </cfRule>
    <cfRule type="cellIs" dxfId="184" priority="10" operator="greaterThan">
      <formula>0</formula>
    </cfRule>
  </conditionalFormatting>
  <conditionalFormatting sqref="S4:S1048576">
    <cfRule type="cellIs" dxfId="183" priority="5" operator="equal">
      <formula>0</formula>
    </cfRule>
    <cfRule type="cellIs" dxfId="182" priority="6" operator="lessThan">
      <formula>0</formula>
    </cfRule>
    <cfRule type="cellIs" dxfId="181" priority="7" operator="greaterThan">
      <formula>0</formula>
    </cfRule>
  </conditionalFormatting>
  <conditionalFormatting sqref="U1:X1048576">
    <cfRule type="cellIs" dxfId="180" priority="1" operator="equal">
      <formula>"No Pass"</formula>
    </cfRule>
    <cfRule type="cellIs" dxfId="179" priority="2" operator="equal">
      <formula>"Pass"</formula>
    </cfRule>
    <cfRule type="cellIs" dxfId="178" priority="3" operator="equal">
      <formula>"No Pass"</formula>
    </cfRule>
    <cfRule type="cellIs" dxfId="177" priority="4" operator="equal">
      <formula>"Pass"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59"/>
  <sheetViews>
    <sheetView zoomScale="80" zoomScaleNormal="80" workbookViewId="0">
      <selection activeCell="K8" sqref="K8"/>
    </sheetView>
  </sheetViews>
  <sheetFormatPr defaultRowHeight="15" x14ac:dyDescent="0.25"/>
  <cols>
    <col min="1" max="1" width="9.140625" style="5"/>
    <col min="2" max="2" width="11.42578125" style="5" customWidth="1"/>
    <col min="3" max="3" width="9.140625" style="5"/>
    <col min="4" max="4" width="9.140625" style="4"/>
    <col min="5" max="8" width="9.140625" style="5"/>
    <col min="9" max="9" width="10" style="5" bestFit="1" customWidth="1"/>
    <col min="10" max="10" width="10.5703125" style="5" bestFit="1" customWidth="1"/>
    <col min="11" max="11" width="15" style="5" bestFit="1" customWidth="1"/>
    <col min="12" max="12" width="9.140625" style="5"/>
    <col min="13" max="13" width="12.5703125" style="5" customWidth="1"/>
    <col min="14" max="14" width="10.5703125" style="5" bestFit="1" customWidth="1"/>
    <col min="15" max="15" width="15" style="5" bestFit="1" customWidth="1"/>
    <col min="16" max="16" width="9.140625" style="5"/>
    <col min="17" max="17" width="10" style="5" bestFit="1" customWidth="1"/>
    <col min="18" max="18" width="10.5703125" style="5" bestFit="1" customWidth="1"/>
    <col min="19" max="19" width="15" style="5" bestFit="1" customWidth="1"/>
    <col min="20" max="16384" width="9.140625" style="5"/>
  </cols>
  <sheetData>
    <row r="2" spans="1:28" ht="15.75" x14ac:dyDescent="0.25">
      <c r="A2" s="17"/>
      <c r="B2" s="17"/>
      <c r="C2" s="17"/>
      <c r="D2" s="39" t="s">
        <v>68</v>
      </c>
      <c r="E2" s="39"/>
      <c r="F2" s="39"/>
      <c r="G2" s="39"/>
      <c r="H2" s="17"/>
      <c r="I2" s="39" t="s">
        <v>63</v>
      </c>
      <c r="J2" s="39"/>
      <c r="K2" s="39"/>
      <c r="L2" s="17"/>
      <c r="M2" s="39" t="s">
        <v>65</v>
      </c>
      <c r="N2" s="39"/>
      <c r="O2" s="39"/>
      <c r="P2" s="14"/>
      <c r="Q2" s="39" t="s">
        <v>66</v>
      </c>
      <c r="R2" s="39"/>
      <c r="S2" s="39"/>
      <c r="T2" s="17"/>
      <c r="U2" s="39" t="s">
        <v>54</v>
      </c>
      <c r="V2" s="39"/>
      <c r="W2" s="39"/>
      <c r="X2" s="39"/>
    </row>
    <row r="3" spans="1:28" ht="31.5" x14ac:dyDescent="0.25">
      <c r="A3" s="17"/>
      <c r="B3" s="14" t="s">
        <v>48</v>
      </c>
      <c r="C3" s="17"/>
      <c r="D3" s="16" t="s">
        <v>50</v>
      </c>
      <c r="E3" s="14" t="s">
        <v>51</v>
      </c>
      <c r="F3" s="14" t="s">
        <v>52</v>
      </c>
      <c r="G3" s="14" t="s">
        <v>53</v>
      </c>
      <c r="H3" s="17"/>
      <c r="I3" s="19" t="s">
        <v>64</v>
      </c>
      <c r="J3" s="14" t="s">
        <v>55</v>
      </c>
      <c r="K3" s="18" t="s">
        <v>56</v>
      </c>
      <c r="L3" s="17"/>
      <c r="M3" s="18" t="s">
        <v>64</v>
      </c>
      <c r="N3" s="14" t="s">
        <v>55</v>
      </c>
      <c r="O3" s="18" t="s">
        <v>56</v>
      </c>
      <c r="P3" s="17"/>
      <c r="Q3" s="18" t="s">
        <v>64</v>
      </c>
      <c r="R3" s="14" t="s">
        <v>55</v>
      </c>
      <c r="S3" s="18" t="s">
        <v>56</v>
      </c>
      <c r="T3" s="17"/>
      <c r="U3" s="18" t="s">
        <v>50</v>
      </c>
      <c r="V3" s="18" t="s">
        <v>51</v>
      </c>
      <c r="W3" s="18" t="s">
        <v>52</v>
      </c>
      <c r="X3" s="18" t="s">
        <v>53</v>
      </c>
      <c r="AB3" s="10"/>
    </row>
    <row r="4" spans="1:28" x14ac:dyDescent="0.25">
      <c r="B4" s="5">
        <v>21405</v>
      </c>
      <c r="D4" s="4">
        <v>9</v>
      </c>
      <c r="E4" s="5">
        <v>8</v>
      </c>
      <c r="F4" s="5">
        <v>10</v>
      </c>
      <c r="G4" s="5">
        <v>12</v>
      </c>
      <c r="I4" s="5">
        <f>E4-D4</f>
        <v>-1</v>
      </c>
      <c r="J4" s="24">
        <f>I4/E4</f>
        <v>-0.125</v>
      </c>
      <c r="K4" s="5">
        <f>12-E4</f>
        <v>4</v>
      </c>
      <c r="M4" s="5">
        <f>F4-E4</f>
        <v>2</v>
      </c>
      <c r="N4" s="24">
        <f>M4/F4</f>
        <v>0.2</v>
      </c>
      <c r="O4" s="5">
        <f>12-F4</f>
        <v>2</v>
      </c>
      <c r="Q4" s="5">
        <f>G4-F4</f>
        <v>2</v>
      </c>
      <c r="R4" s="24">
        <f>Q4/G4</f>
        <v>0.16666666666666666</v>
      </c>
      <c r="S4" s="5">
        <f>12-G4</f>
        <v>0</v>
      </c>
      <c r="U4" s="5" t="str">
        <f>IF(D4&lt;=12,"Pass","No Pass")</f>
        <v>Pass</v>
      </c>
      <c r="V4" s="5" t="str">
        <f>IF(E4&lt;=12,"Pass","No Pass")</f>
        <v>Pass</v>
      </c>
      <c r="W4" s="5" t="str">
        <f>IF(F4&lt;=12,"Pass","No Pass")</f>
        <v>Pass</v>
      </c>
      <c r="X4" s="5" t="str">
        <f>IF(G4&lt;=12,"Pass","No Pass")</f>
        <v>Pass</v>
      </c>
    </row>
    <row r="5" spans="1:28" x14ac:dyDescent="0.25">
      <c r="B5" s="5">
        <v>21665</v>
      </c>
      <c r="D5" s="4">
        <v>0</v>
      </c>
      <c r="E5" s="5">
        <v>1</v>
      </c>
      <c r="F5" s="5">
        <v>2</v>
      </c>
      <c r="G5" s="5">
        <v>5</v>
      </c>
      <c r="I5" s="5">
        <f>E5-D5</f>
        <v>1</v>
      </c>
      <c r="J5" s="24">
        <f>I5/E5</f>
        <v>1</v>
      </c>
      <c r="K5" s="5">
        <f t="shared" ref="K5:K68" si="0">12-E5</f>
        <v>11</v>
      </c>
      <c r="M5" s="5">
        <f>F5-E5</f>
        <v>1</v>
      </c>
      <c r="N5" s="24">
        <f>M5/F5</f>
        <v>0.5</v>
      </c>
      <c r="O5" s="5">
        <f t="shared" ref="O5:O68" si="1">12-F5</f>
        <v>10</v>
      </c>
      <c r="Q5" s="5">
        <f>G5-F5</f>
        <v>3</v>
      </c>
      <c r="R5" s="24">
        <f>Q5/G5</f>
        <v>0.6</v>
      </c>
      <c r="S5" s="5">
        <f t="shared" ref="S5:S68" si="2">12-G5</f>
        <v>7</v>
      </c>
      <c r="U5" s="5" t="str">
        <f t="shared" ref="U5:U68" si="3">IF(D5&lt;=12,"Pass","No Pass")</f>
        <v>Pass</v>
      </c>
      <c r="V5" s="5" t="str">
        <f t="shared" ref="V5:V68" si="4">IF(E5&lt;=12,"Pass","No Pass")</f>
        <v>Pass</v>
      </c>
      <c r="W5" s="5" t="str">
        <f t="shared" ref="W5:W68" si="5">IF(F5&lt;=12,"Pass","No Pass")</f>
        <v>Pass</v>
      </c>
      <c r="X5" s="5" t="str">
        <f t="shared" ref="X5:X68" si="6">IF(G5&lt;=12,"Pass","No Pass")</f>
        <v>Pass</v>
      </c>
    </row>
    <row r="6" spans="1:28" x14ac:dyDescent="0.25">
      <c r="B6" s="5">
        <v>21715</v>
      </c>
      <c r="D6" s="4">
        <v>10</v>
      </c>
      <c r="E6" s="5">
        <v>12</v>
      </c>
      <c r="F6" s="5">
        <v>15</v>
      </c>
      <c r="G6" s="5">
        <v>8</v>
      </c>
      <c r="I6" s="5">
        <f t="shared" ref="I6:I69" si="7">E6-D6</f>
        <v>2</v>
      </c>
      <c r="J6" s="24">
        <f t="shared" ref="J6:J69" si="8">I6/E6</f>
        <v>0.16666666666666666</v>
      </c>
      <c r="K6" s="5">
        <f t="shared" si="0"/>
        <v>0</v>
      </c>
      <c r="M6" s="5">
        <f>F6-E6</f>
        <v>3</v>
      </c>
      <c r="N6" s="24">
        <f>M6/F6</f>
        <v>0.2</v>
      </c>
      <c r="O6" s="5">
        <f t="shared" si="1"/>
        <v>-3</v>
      </c>
      <c r="Q6" s="5">
        <f t="shared" ref="Q6:Q69" si="9">G6-F6</f>
        <v>-7</v>
      </c>
      <c r="R6" s="24">
        <f t="shared" ref="R6:R69" si="10">Q6/G6</f>
        <v>-0.875</v>
      </c>
      <c r="S6" s="5">
        <f t="shared" si="2"/>
        <v>4</v>
      </c>
      <c r="U6" s="5" t="str">
        <f t="shared" si="3"/>
        <v>Pass</v>
      </c>
      <c r="V6" s="5" t="str">
        <f t="shared" si="4"/>
        <v>Pass</v>
      </c>
      <c r="W6" s="5" t="str">
        <f t="shared" si="5"/>
        <v>No Pass</v>
      </c>
      <c r="X6" s="5" t="str">
        <f t="shared" si="6"/>
        <v>Pass</v>
      </c>
    </row>
    <row r="7" spans="1:28" x14ac:dyDescent="0.25">
      <c r="B7" s="5">
        <v>22072</v>
      </c>
      <c r="D7" s="4">
        <v>15</v>
      </c>
      <c r="E7" s="5">
        <v>21</v>
      </c>
      <c r="F7" s="5">
        <v>22</v>
      </c>
      <c r="G7" s="5">
        <v>20</v>
      </c>
      <c r="I7" s="5">
        <f t="shared" si="7"/>
        <v>6</v>
      </c>
      <c r="J7" s="24">
        <f t="shared" si="8"/>
        <v>0.2857142857142857</v>
      </c>
      <c r="K7" s="5">
        <f t="shared" si="0"/>
        <v>-9</v>
      </c>
      <c r="M7" s="5">
        <f t="shared" ref="M7:M70" si="11">F7-E7</f>
        <v>1</v>
      </c>
      <c r="N7" s="24">
        <f t="shared" ref="N7:N70" si="12">M7/F7</f>
        <v>4.5454545454545456E-2</v>
      </c>
      <c r="O7" s="5">
        <f t="shared" si="1"/>
        <v>-10</v>
      </c>
      <c r="Q7" s="5">
        <f t="shared" si="9"/>
        <v>-2</v>
      </c>
      <c r="R7" s="24">
        <f t="shared" si="10"/>
        <v>-0.1</v>
      </c>
      <c r="S7" s="5">
        <f t="shared" si="2"/>
        <v>-8</v>
      </c>
      <c r="U7" s="5" t="str">
        <f t="shared" si="3"/>
        <v>No Pass</v>
      </c>
      <c r="V7" s="5" t="str">
        <f t="shared" si="4"/>
        <v>No Pass</v>
      </c>
      <c r="W7" s="5" t="str">
        <f t="shared" si="5"/>
        <v>No Pass</v>
      </c>
      <c r="X7" s="5" t="str">
        <f t="shared" si="6"/>
        <v>No Pass</v>
      </c>
    </row>
    <row r="8" spans="1:28" x14ac:dyDescent="0.25">
      <c r="B8" s="5">
        <v>22330</v>
      </c>
      <c r="D8" s="4">
        <v>8</v>
      </c>
      <c r="E8" s="5">
        <v>12</v>
      </c>
      <c r="F8" s="5">
        <v>25</v>
      </c>
      <c r="G8" s="5">
        <v>23</v>
      </c>
      <c r="I8" s="5">
        <f t="shared" si="7"/>
        <v>4</v>
      </c>
      <c r="J8" s="24">
        <f t="shared" si="8"/>
        <v>0.33333333333333331</v>
      </c>
      <c r="K8" s="5">
        <f t="shared" si="0"/>
        <v>0</v>
      </c>
      <c r="M8" s="5">
        <f t="shared" si="11"/>
        <v>13</v>
      </c>
      <c r="N8" s="24">
        <f t="shared" si="12"/>
        <v>0.52</v>
      </c>
      <c r="O8" s="5">
        <f t="shared" si="1"/>
        <v>-13</v>
      </c>
      <c r="Q8" s="5">
        <f t="shared" si="9"/>
        <v>-2</v>
      </c>
      <c r="R8" s="24">
        <f t="shared" si="10"/>
        <v>-8.6956521739130432E-2</v>
      </c>
      <c r="S8" s="5">
        <f t="shared" si="2"/>
        <v>-11</v>
      </c>
      <c r="U8" s="5" t="str">
        <f t="shared" si="3"/>
        <v>Pass</v>
      </c>
      <c r="V8" s="5" t="str">
        <f t="shared" si="4"/>
        <v>Pass</v>
      </c>
      <c r="W8" s="5" t="str">
        <f t="shared" si="5"/>
        <v>No Pass</v>
      </c>
      <c r="X8" s="5" t="str">
        <f t="shared" si="6"/>
        <v>No Pass</v>
      </c>
    </row>
    <row r="9" spans="1:28" x14ac:dyDescent="0.25">
      <c r="B9" s="5">
        <v>23772</v>
      </c>
      <c r="D9" s="4">
        <v>5</v>
      </c>
      <c r="E9" s="5">
        <v>10</v>
      </c>
      <c r="F9" s="5">
        <v>8</v>
      </c>
      <c r="G9" s="5">
        <v>9</v>
      </c>
      <c r="I9" s="5">
        <f t="shared" si="7"/>
        <v>5</v>
      </c>
      <c r="J9" s="24">
        <f t="shared" si="8"/>
        <v>0.5</v>
      </c>
      <c r="K9" s="5">
        <f t="shared" si="0"/>
        <v>2</v>
      </c>
      <c r="M9" s="5">
        <f t="shared" si="11"/>
        <v>-2</v>
      </c>
      <c r="N9" s="24">
        <f t="shared" si="12"/>
        <v>-0.25</v>
      </c>
      <c r="O9" s="5">
        <f t="shared" si="1"/>
        <v>4</v>
      </c>
      <c r="Q9" s="5">
        <f t="shared" si="9"/>
        <v>1</v>
      </c>
      <c r="R9" s="24">
        <f t="shared" si="10"/>
        <v>0.1111111111111111</v>
      </c>
      <c r="S9" s="5">
        <f t="shared" si="2"/>
        <v>3</v>
      </c>
      <c r="U9" s="5" t="str">
        <f t="shared" si="3"/>
        <v>Pass</v>
      </c>
      <c r="V9" s="5" t="str">
        <f t="shared" si="4"/>
        <v>Pass</v>
      </c>
      <c r="W9" s="5" t="str">
        <f t="shared" si="5"/>
        <v>Pass</v>
      </c>
      <c r="X9" s="5" t="str">
        <f t="shared" si="6"/>
        <v>Pass</v>
      </c>
    </row>
    <row r="10" spans="1:28" x14ac:dyDescent="0.25">
      <c r="B10" s="5">
        <v>23874</v>
      </c>
      <c r="D10" s="4">
        <v>17</v>
      </c>
      <c r="E10" s="5">
        <v>15</v>
      </c>
      <c r="F10" s="5">
        <v>12</v>
      </c>
      <c r="G10" s="5">
        <v>14</v>
      </c>
      <c r="I10" s="5">
        <f t="shared" si="7"/>
        <v>-2</v>
      </c>
      <c r="J10" s="24">
        <f t="shared" si="8"/>
        <v>-0.13333333333333333</v>
      </c>
      <c r="K10" s="5">
        <f t="shared" si="0"/>
        <v>-3</v>
      </c>
      <c r="M10" s="5">
        <f t="shared" si="11"/>
        <v>-3</v>
      </c>
      <c r="N10" s="24">
        <f t="shared" si="12"/>
        <v>-0.25</v>
      </c>
      <c r="O10" s="5">
        <f t="shared" si="1"/>
        <v>0</v>
      </c>
      <c r="Q10" s="5">
        <f t="shared" si="9"/>
        <v>2</v>
      </c>
      <c r="R10" s="24">
        <f t="shared" si="10"/>
        <v>0.14285714285714285</v>
      </c>
      <c r="S10" s="5">
        <f t="shared" si="2"/>
        <v>-2</v>
      </c>
      <c r="U10" s="5" t="str">
        <f t="shared" si="3"/>
        <v>No Pass</v>
      </c>
      <c r="V10" s="5" t="str">
        <f t="shared" si="4"/>
        <v>No Pass</v>
      </c>
      <c r="W10" s="5" t="str">
        <f t="shared" si="5"/>
        <v>Pass</v>
      </c>
      <c r="X10" s="5" t="str">
        <f t="shared" si="6"/>
        <v>No Pass</v>
      </c>
    </row>
    <row r="11" spans="1:28" x14ac:dyDescent="0.25">
      <c r="B11" s="5">
        <v>23976</v>
      </c>
      <c r="D11" s="4">
        <v>5</v>
      </c>
      <c r="E11" s="5">
        <v>4</v>
      </c>
      <c r="F11" s="5">
        <v>3</v>
      </c>
      <c r="G11" s="5">
        <v>2</v>
      </c>
      <c r="I11" s="5">
        <f t="shared" si="7"/>
        <v>-1</v>
      </c>
      <c r="J11" s="24">
        <f t="shared" si="8"/>
        <v>-0.25</v>
      </c>
      <c r="K11" s="5">
        <f t="shared" si="0"/>
        <v>8</v>
      </c>
      <c r="M11" s="5">
        <f t="shared" si="11"/>
        <v>-1</v>
      </c>
      <c r="N11" s="24">
        <f t="shared" si="12"/>
        <v>-0.33333333333333331</v>
      </c>
      <c r="O11" s="5">
        <f t="shared" si="1"/>
        <v>9</v>
      </c>
      <c r="Q11" s="5">
        <f t="shared" si="9"/>
        <v>-1</v>
      </c>
      <c r="R11" s="24">
        <f t="shared" si="10"/>
        <v>-0.5</v>
      </c>
      <c r="S11" s="5">
        <f t="shared" si="2"/>
        <v>10</v>
      </c>
      <c r="U11" s="5" t="str">
        <f t="shared" si="3"/>
        <v>Pass</v>
      </c>
      <c r="V11" s="5" t="str">
        <f t="shared" si="4"/>
        <v>Pass</v>
      </c>
      <c r="W11" s="5" t="str">
        <f t="shared" si="5"/>
        <v>Pass</v>
      </c>
      <c r="X11" s="5" t="str">
        <f t="shared" si="6"/>
        <v>Pass</v>
      </c>
    </row>
    <row r="12" spans="1:28" x14ac:dyDescent="0.25">
      <c r="B12" s="5">
        <v>23978</v>
      </c>
      <c r="D12" s="4">
        <v>22</v>
      </c>
      <c r="E12" s="5">
        <v>21</v>
      </c>
      <c r="F12" s="5">
        <v>20</v>
      </c>
      <c r="G12" s="5">
        <v>25</v>
      </c>
      <c r="I12" s="5">
        <f t="shared" si="7"/>
        <v>-1</v>
      </c>
      <c r="J12" s="24">
        <f t="shared" si="8"/>
        <v>-4.7619047619047616E-2</v>
      </c>
      <c r="K12" s="5">
        <f t="shared" si="0"/>
        <v>-9</v>
      </c>
      <c r="M12" s="5">
        <f t="shared" si="11"/>
        <v>-1</v>
      </c>
      <c r="N12" s="24">
        <f t="shared" si="12"/>
        <v>-0.05</v>
      </c>
      <c r="O12" s="5">
        <f t="shared" si="1"/>
        <v>-8</v>
      </c>
      <c r="Q12" s="5">
        <f t="shared" si="9"/>
        <v>5</v>
      </c>
      <c r="R12" s="24">
        <f t="shared" si="10"/>
        <v>0.2</v>
      </c>
      <c r="S12" s="5">
        <f t="shared" si="2"/>
        <v>-13</v>
      </c>
      <c r="U12" s="5" t="str">
        <f t="shared" si="3"/>
        <v>No Pass</v>
      </c>
      <c r="V12" s="5" t="str">
        <f t="shared" si="4"/>
        <v>No Pass</v>
      </c>
      <c r="W12" s="5" t="str">
        <f t="shared" si="5"/>
        <v>No Pass</v>
      </c>
      <c r="X12" s="5" t="str">
        <f t="shared" si="6"/>
        <v>No Pass</v>
      </c>
    </row>
    <row r="13" spans="1:28" x14ac:dyDescent="0.25">
      <c r="B13" s="5">
        <v>24050</v>
      </c>
      <c r="D13" s="4">
        <v>9</v>
      </c>
      <c r="E13" s="5">
        <v>10</v>
      </c>
      <c r="F13" s="5">
        <v>11</v>
      </c>
      <c r="G13" s="5">
        <v>10</v>
      </c>
      <c r="I13" s="5">
        <f t="shared" si="7"/>
        <v>1</v>
      </c>
      <c r="J13" s="24">
        <f t="shared" si="8"/>
        <v>0.1</v>
      </c>
      <c r="K13" s="5">
        <f t="shared" si="0"/>
        <v>2</v>
      </c>
      <c r="M13" s="5">
        <f t="shared" si="11"/>
        <v>1</v>
      </c>
      <c r="N13" s="24">
        <f t="shared" si="12"/>
        <v>9.0909090909090912E-2</v>
      </c>
      <c r="O13" s="5">
        <f t="shared" si="1"/>
        <v>1</v>
      </c>
      <c r="Q13" s="5">
        <f t="shared" si="9"/>
        <v>-1</v>
      </c>
      <c r="R13" s="24">
        <f t="shared" si="10"/>
        <v>-0.1</v>
      </c>
      <c r="S13" s="5">
        <f t="shared" si="2"/>
        <v>2</v>
      </c>
      <c r="U13" s="5" t="str">
        <f t="shared" si="3"/>
        <v>Pass</v>
      </c>
      <c r="V13" s="5" t="str">
        <f t="shared" si="4"/>
        <v>Pass</v>
      </c>
      <c r="W13" s="5" t="str">
        <f t="shared" si="5"/>
        <v>Pass</v>
      </c>
      <c r="X13" s="5" t="str">
        <f t="shared" si="6"/>
        <v>Pass</v>
      </c>
    </row>
    <row r="14" spans="1:28" x14ac:dyDescent="0.25">
      <c r="B14" s="5">
        <v>24276</v>
      </c>
      <c r="D14" s="4">
        <v>2</v>
      </c>
      <c r="E14" s="5">
        <v>3</v>
      </c>
      <c r="F14" s="5">
        <v>5</v>
      </c>
      <c r="G14" s="5">
        <v>9</v>
      </c>
      <c r="I14" s="5">
        <f t="shared" si="7"/>
        <v>1</v>
      </c>
      <c r="J14" s="24">
        <f t="shared" si="8"/>
        <v>0.33333333333333331</v>
      </c>
      <c r="K14" s="5">
        <f t="shared" si="0"/>
        <v>9</v>
      </c>
      <c r="M14" s="5">
        <f t="shared" si="11"/>
        <v>2</v>
      </c>
      <c r="N14" s="24">
        <f t="shared" si="12"/>
        <v>0.4</v>
      </c>
      <c r="O14" s="5">
        <f t="shared" si="1"/>
        <v>7</v>
      </c>
      <c r="Q14" s="5">
        <f t="shared" si="9"/>
        <v>4</v>
      </c>
      <c r="R14" s="24">
        <f t="shared" si="10"/>
        <v>0.44444444444444442</v>
      </c>
      <c r="S14" s="5">
        <f t="shared" si="2"/>
        <v>3</v>
      </c>
      <c r="U14" s="5" t="str">
        <f t="shared" si="3"/>
        <v>Pass</v>
      </c>
      <c r="V14" s="5" t="str">
        <f t="shared" si="4"/>
        <v>Pass</v>
      </c>
      <c r="W14" s="5" t="str">
        <f t="shared" si="5"/>
        <v>Pass</v>
      </c>
      <c r="X14" s="5" t="str">
        <f t="shared" si="6"/>
        <v>Pass</v>
      </c>
    </row>
    <row r="15" spans="1:28" x14ac:dyDescent="0.25">
      <c r="B15" s="5">
        <v>24356</v>
      </c>
      <c r="D15" s="4">
        <v>19</v>
      </c>
      <c r="E15" s="5">
        <v>20</v>
      </c>
      <c r="F15" s="5">
        <v>18</v>
      </c>
      <c r="G15" s="5">
        <v>21</v>
      </c>
      <c r="I15" s="5">
        <f t="shared" si="7"/>
        <v>1</v>
      </c>
      <c r="J15" s="24">
        <f t="shared" si="8"/>
        <v>0.05</v>
      </c>
      <c r="K15" s="5">
        <f t="shared" si="0"/>
        <v>-8</v>
      </c>
      <c r="M15" s="5">
        <f t="shared" si="11"/>
        <v>-2</v>
      </c>
      <c r="N15" s="24">
        <f t="shared" si="12"/>
        <v>-0.1111111111111111</v>
      </c>
      <c r="O15" s="5">
        <f t="shared" si="1"/>
        <v>-6</v>
      </c>
      <c r="Q15" s="5">
        <f t="shared" si="9"/>
        <v>3</v>
      </c>
      <c r="R15" s="24">
        <f t="shared" si="10"/>
        <v>0.14285714285714285</v>
      </c>
      <c r="S15" s="5">
        <f t="shared" si="2"/>
        <v>-9</v>
      </c>
      <c r="U15" s="5" t="str">
        <f t="shared" si="3"/>
        <v>No Pass</v>
      </c>
      <c r="V15" s="5" t="str">
        <f t="shared" si="4"/>
        <v>No Pass</v>
      </c>
      <c r="W15" s="5" t="str">
        <f t="shared" si="5"/>
        <v>No Pass</v>
      </c>
      <c r="X15" s="5" t="str">
        <f t="shared" si="6"/>
        <v>No Pass</v>
      </c>
    </row>
    <row r="16" spans="1:28" x14ac:dyDescent="0.25">
      <c r="B16" s="5">
        <v>24512</v>
      </c>
      <c r="D16" s="4">
        <v>12</v>
      </c>
      <c r="E16" s="5">
        <v>15</v>
      </c>
      <c r="F16" s="5">
        <v>15</v>
      </c>
      <c r="G16" s="5">
        <v>14</v>
      </c>
      <c r="I16" s="5">
        <f t="shared" si="7"/>
        <v>3</v>
      </c>
      <c r="J16" s="24">
        <f t="shared" si="8"/>
        <v>0.2</v>
      </c>
      <c r="K16" s="5">
        <f t="shared" si="0"/>
        <v>-3</v>
      </c>
      <c r="M16" s="5">
        <f t="shared" si="11"/>
        <v>0</v>
      </c>
      <c r="N16" s="24">
        <f t="shared" si="12"/>
        <v>0</v>
      </c>
      <c r="O16" s="5">
        <f t="shared" si="1"/>
        <v>-3</v>
      </c>
      <c r="Q16" s="5">
        <f t="shared" si="9"/>
        <v>-1</v>
      </c>
      <c r="R16" s="24">
        <f t="shared" si="10"/>
        <v>-7.1428571428571425E-2</v>
      </c>
      <c r="S16" s="5">
        <f t="shared" si="2"/>
        <v>-2</v>
      </c>
      <c r="U16" s="5" t="str">
        <f t="shared" si="3"/>
        <v>Pass</v>
      </c>
      <c r="V16" s="5" t="str">
        <f t="shared" si="4"/>
        <v>No Pass</v>
      </c>
      <c r="W16" s="5" t="str">
        <f t="shared" si="5"/>
        <v>No Pass</v>
      </c>
      <c r="X16" s="5" t="str">
        <f t="shared" si="6"/>
        <v>No Pass</v>
      </c>
    </row>
    <row r="17" spans="2:24" x14ac:dyDescent="0.25">
      <c r="B17" s="5">
        <v>24658</v>
      </c>
      <c r="D17" s="4">
        <v>15</v>
      </c>
      <c r="E17" s="5">
        <v>16</v>
      </c>
      <c r="F17" s="5">
        <v>18</v>
      </c>
      <c r="G17" s="5">
        <v>20</v>
      </c>
      <c r="I17" s="5">
        <f t="shared" si="7"/>
        <v>1</v>
      </c>
      <c r="J17" s="24">
        <f t="shared" si="8"/>
        <v>6.25E-2</v>
      </c>
      <c r="K17" s="5">
        <f t="shared" si="0"/>
        <v>-4</v>
      </c>
      <c r="M17" s="5">
        <f t="shared" si="11"/>
        <v>2</v>
      </c>
      <c r="N17" s="24">
        <f t="shared" si="12"/>
        <v>0.1111111111111111</v>
      </c>
      <c r="O17" s="5">
        <f t="shared" si="1"/>
        <v>-6</v>
      </c>
      <c r="Q17" s="5">
        <f t="shared" si="9"/>
        <v>2</v>
      </c>
      <c r="R17" s="24">
        <f t="shared" si="10"/>
        <v>0.1</v>
      </c>
      <c r="S17" s="5">
        <f t="shared" si="2"/>
        <v>-8</v>
      </c>
      <c r="U17" s="5" t="str">
        <f t="shared" si="3"/>
        <v>No Pass</v>
      </c>
      <c r="V17" s="5" t="str">
        <f t="shared" si="4"/>
        <v>No Pass</v>
      </c>
      <c r="W17" s="5" t="str">
        <f t="shared" si="5"/>
        <v>No Pass</v>
      </c>
      <c r="X17" s="5" t="str">
        <f t="shared" si="6"/>
        <v>No Pass</v>
      </c>
    </row>
    <row r="18" spans="2:24" x14ac:dyDescent="0.25">
      <c r="B18" s="5">
        <v>24819</v>
      </c>
      <c r="D18" s="4">
        <v>10</v>
      </c>
      <c r="E18" s="5">
        <v>8</v>
      </c>
      <c r="F18" s="5">
        <v>12</v>
      </c>
      <c r="G18" s="5">
        <v>10</v>
      </c>
      <c r="I18" s="5">
        <f t="shared" si="7"/>
        <v>-2</v>
      </c>
      <c r="J18" s="24">
        <f t="shared" si="8"/>
        <v>-0.25</v>
      </c>
      <c r="K18" s="5">
        <f t="shared" si="0"/>
        <v>4</v>
      </c>
      <c r="M18" s="5">
        <f t="shared" si="11"/>
        <v>4</v>
      </c>
      <c r="N18" s="24">
        <f t="shared" si="12"/>
        <v>0.33333333333333331</v>
      </c>
      <c r="O18" s="5">
        <f t="shared" si="1"/>
        <v>0</v>
      </c>
      <c r="Q18" s="5">
        <f t="shared" si="9"/>
        <v>-2</v>
      </c>
      <c r="R18" s="24">
        <f t="shared" si="10"/>
        <v>-0.2</v>
      </c>
      <c r="S18" s="5">
        <f t="shared" si="2"/>
        <v>2</v>
      </c>
      <c r="U18" s="5" t="str">
        <f t="shared" si="3"/>
        <v>Pass</v>
      </c>
      <c r="V18" s="5" t="str">
        <f t="shared" si="4"/>
        <v>Pass</v>
      </c>
      <c r="W18" s="5" t="str">
        <f t="shared" si="5"/>
        <v>Pass</v>
      </c>
      <c r="X18" s="5" t="str">
        <f t="shared" si="6"/>
        <v>Pass</v>
      </c>
    </row>
    <row r="19" spans="2:24" x14ac:dyDescent="0.25">
      <c r="B19" s="5">
        <v>24931</v>
      </c>
      <c r="D19" s="4">
        <v>11</v>
      </c>
      <c r="E19" s="5">
        <v>13</v>
      </c>
      <c r="F19" s="5">
        <v>14</v>
      </c>
      <c r="G19" s="5">
        <v>12</v>
      </c>
      <c r="I19" s="5">
        <f t="shared" si="7"/>
        <v>2</v>
      </c>
      <c r="J19" s="24">
        <f t="shared" si="8"/>
        <v>0.15384615384615385</v>
      </c>
      <c r="K19" s="5">
        <f t="shared" si="0"/>
        <v>-1</v>
      </c>
      <c r="M19" s="5">
        <f t="shared" si="11"/>
        <v>1</v>
      </c>
      <c r="N19" s="24">
        <f t="shared" si="12"/>
        <v>7.1428571428571425E-2</v>
      </c>
      <c r="O19" s="5">
        <f t="shared" si="1"/>
        <v>-2</v>
      </c>
      <c r="Q19" s="5">
        <f t="shared" si="9"/>
        <v>-2</v>
      </c>
      <c r="R19" s="24">
        <f t="shared" si="10"/>
        <v>-0.16666666666666666</v>
      </c>
      <c r="S19" s="5">
        <f t="shared" si="2"/>
        <v>0</v>
      </c>
      <c r="U19" s="5" t="str">
        <f t="shared" si="3"/>
        <v>Pass</v>
      </c>
      <c r="V19" s="5" t="str">
        <f t="shared" si="4"/>
        <v>No Pass</v>
      </c>
      <c r="W19" s="5" t="str">
        <f t="shared" si="5"/>
        <v>No Pass</v>
      </c>
      <c r="X19" s="5" t="str">
        <f t="shared" si="6"/>
        <v>Pass</v>
      </c>
    </row>
    <row r="20" spans="2:24" x14ac:dyDescent="0.25">
      <c r="B20" s="5">
        <v>24972</v>
      </c>
      <c r="D20" s="4">
        <v>19</v>
      </c>
      <c r="E20" s="5">
        <v>20</v>
      </c>
      <c r="F20" s="5">
        <v>22</v>
      </c>
      <c r="G20" s="5">
        <v>23</v>
      </c>
      <c r="I20" s="5">
        <f t="shared" si="7"/>
        <v>1</v>
      </c>
      <c r="J20" s="24">
        <f t="shared" si="8"/>
        <v>0.05</v>
      </c>
      <c r="K20" s="5">
        <f t="shared" si="0"/>
        <v>-8</v>
      </c>
      <c r="M20" s="5">
        <f t="shared" si="11"/>
        <v>2</v>
      </c>
      <c r="N20" s="24">
        <f t="shared" si="12"/>
        <v>9.0909090909090912E-2</v>
      </c>
      <c r="O20" s="5">
        <f t="shared" si="1"/>
        <v>-10</v>
      </c>
      <c r="Q20" s="5">
        <f t="shared" si="9"/>
        <v>1</v>
      </c>
      <c r="R20" s="24">
        <f t="shared" si="10"/>
        <v>4.3478260869565216E-2</v>
      </c>
      <c r="S20" s="5">
        <f t="shared" si="2"/>
        <v>-11</v>
      </c>
      <c r="U20" s="5" t="str">
        <f t="shared" si="3"/>
        <v>No Pass</v>
      </c>
      <c r="V20" s="5" t="str">
        <f t="shared" si="4"/>
        <v>No Pass</v>
      </c>
      <c r="W20" s="5" t="str">
        <f t="shared" si="5"/>
        <v>No Pass</v>
      </c>
      <c r="X20" s="5" t="str">
        <f t="shared" si="6"/>
        <v>No Pass</v>
      </c>
    </row>
    <row r="21" spans="2:24" x14ac:dyDescent="0.25">
      <c r="B21" s="5">
        <v>25313</v>
      </c>
      <c r="D21" s="4">
        <v>20</v>
      </c>
      <c r="E21" s="4">
        <v>16</v>
      </c>
      <c r="F21" s="4">
        <v>18</v>
      </c>
      <c r="G21" s="4">
        <v>22</v>
      </c>
      <c r="I21" s="5">
        <f t="shared" si="7"/>
        <v>-4</v>
      </c>
      <c r="J21" s="24">
        <f t="shared" si="8"/>
        <v>-0.25</v>
      </c>
      <c r="K21" s="5">
        <f t="shared" si="0"/>
        <v>-4</v>
      </c>
      <c r="M21" s="5">
        <f t="shared" si="11"/>
        <v>2</v>
      </c>
      <c r="N21" s="24">
        <f t="shared" si="12"/>
        <v>0.1111111111111111</v>
      </c>
      <c r="O21" s="5">
        <f t="shared" si="1"/>
        <v>-6</v>
      </c>
      <c r="Q21" s="5">
        <f t="shared" si="9"/>
        <v>4</v>
      </c>
      <c r="R21" s="24">
        <f t="shared" si="10"/>
        <v>0.18181818181818182</v>
      </c>
      <c r="S21" s="5">
        <f t="shared" si="2"/>
        <v>-10</v>
      </c>
      <c r="U21" s="5" t="str">
        <f t="shared" si="3"/>
        <v>No Pass</v>
      </c>
      <c r="V21" s="5" t="str">
        <f t="shared" si="4"/>
        <v>No Pass</v>
      </c>
      <c r="W21" s="5" t="str">
        <f t="shared" si="5"/>
        <v>No Pass</v>
      </c>
      <c r="X21" s="5" t="str">
        <f t="shared" si="6"/>
        <v>No Pass</v>
      </c>
    </row>
    <row r="22" spans="2:24" x14ac:dyDescent="0.25">
      <c r="B22" s="5">
        <v>25325</v>
      </c>
      <c r="D22" s="4">
        <v>7</v>
      </c>
      <c r="E22" s="5">
        <v>7</v>
      </c>
      <c r="F22" s="4">
        <v>9</v>
      </c>
      <c r="G22" s="4">
        <v>15</v>
      </c>
      <c r="I22" s="5">
        <f t="shared" si="7"/>
        <v>0</v>
      </c>
      <c r="J22" s="24">
        <f t="shared" si="8"/>
        <v>0</v>
      </c>
      <c r="K22" s="5">
        <f t="shared" si="0"/>
        <v>5</v>
      </c>
      <c r="M22" s="5">
        <f t="shared" si="11"/>
        <v>2</v>
      </c>
      <c r="N22" s="24">
        <f t="shared" si="12"/>
        <v>0.22222222222222221</v>
      </c>
      <c r="O22" s="5">
        <f t="shared" si="1"/>
        <v>3</v>
      </c>
      <c r="Q22" s="5">
        <f t="shared" si="9"/>
        <v>6</v>
      </c>
      <c r="R22" s="24">
        <f t="shared" si="10"/>
        <v>0.4</v>
      </c>
      <c r="S22" s="5">
        <f t="shared" si="2"/>
        <v>-3</v>
      </c>
      <c r="U22" s="5" t="str">
        <f t="shared" si="3"/>
        <v>Pass</v>
      </c>
      <c r="V22" s="5" t="str">
        <f t="shared" si="4"/>
        <v>Pass</v>
      </c>
      <c r="W22" s="5" t="str">
        <f t="shared" si="5"/>
        <v>Pass</v>
      </c>
      <c r="X22" s="5" t="str">
        <f t="shared" si="6"/>
        <v>No Pass</v>
      </c>
    </row>
    <row r="23" spans="2:24" x14ac:dyDescent="0.25">
      <c r="B23" s="5">
        <v>25330</v>
      </c>
      <c r="D23" s="4">
        <v>8</v>
      </c>
      <c r="E23" s="5">
        <v>5</v>
      </c>
      <c r="F23" s="4">
        <v>6</v>
      </c>
      <c r="G23" s="4">
        <v>10</v>
      </c>
      <c r="I23" s="5">
        <f t="shared" si="7"/>
        <v>-3</v>
      </c>
      <c r="J23" s="24">
        <f t="shared" si="8"/>
        <v>-0.6</v>
      </c>
      <c r="K23" s="5">
        <f t="shared" si="0"/>
        <v>7</v>
      </c>
      <c r="M23" s="5">
        <f t="shared" si="11"/>
        <v>1</v>
      </c>
      <c r="N23" s="24">
        <f t="shared" si="12"/>
        <v>0.16666666666666666</v>
      </c>
      <c r="O23" s="5">
        <f t="shared" si="1"/>
        <v>6</v>
      </c>
      <c r="Q23" s="5">
        <f t="shared" si="9"/>
        <v>4</v>
      </c>
      <c r="R23" s="24">
        <f t="shared" si="10"/>
        <v>0.4</v>
      </c>
      <c r="S23" s="5">
        <f t="shared" si="2"/>
        <v>2</v>
      </c>
      <c r="U23" s="5" t="str">
        <f t="shared" si="3"/>
        <v>Pass</v>
      </c>
      <c r="V23" s="5" t="str">
        <f t="shared" si="4"/>
        <v>Pass</v>
      </c>
      <c r="W23" s="5" t="str">
        <f t="shared" si="5"/>
        <v>Pass</v>
      </c>
      <c r="X23" s="5" t="str">
        <f t="shared" si="6"/>
        <v>Pass</v>
      </c>
    </row>
    <row r="24" spans="2:24" x14ac:dyDescent="0.25">
      <c r="B24" s="5">
        <v>25331</v>
      </c>
      <c r="D24" s="4">
        <v>11</v>
      </c>
      <c r="E24" s="4">
        <v>5</v>
      </c>
      <c r="F24" s="4">
        <v>8</v>
      </c>
      <c r="G24" s="4">
        <v>10</v>
      </c>
      <c r="I24" s="5">
        <f t="shared" si="7"/>
        <v>-6</v>
      </c>
      <c r="J24" s="24">
        <f t="shared" si="8"/>
        <v>-1.2</v>
      </c>
      <c r="K24" s="5">
        <f t="shared" si="0"/>
        <v>7</v>
      </c>
      <c r="M24" s="5">
        <f t="shared" si="11"/>
        <v>3</v>
      </c>
      <c r="N24" s="24">
        <f t="shared" si="12"/>
        <v>0.375</v>
      </c>
      <c r="O24" s="5">
        <f t="shared" si="1"/>
        <v>4</v>
      </c>
      <c r="Q24" s="5">
        <f t="shared" si="9"/>
        <v>2</v>
      </c>
      <c r="R24" s="24">
        <f t="shared" si="10"/>
        <v>0.2</v>
      </c>
      <c r="S24" s="5">
        <f t="shared" si="2"/>
        <v>2</v>
      </c>
      <c r="U24" s="5" t="str">
        <f t="shared" si="3"/>
        <v>Pass</v>
      </c>
      <c r="V24" s="5" t="str">
        <f t="shared" si="4"/>
        <v>Pass</v>
      </c>
      <c r="W24" s="5" t="str">
        <f t="shared" si="5"/>
        <v>Pass</v>
      </c>
      <c r="X24" s="5" t="str">
        <f t="shared" si="6"/>
        <v>Pass</v>
      </c>
    </row>
    <row r="25" spans="2:24" x14ac:dyDescent="0.25">
      <c r="B25" s="5">
        <v>25333</v>
      </c>
      <c r="D25" s="4">
        <v>20</v>
      </c>
      <c r="E25" s="5">
        <v>16</v>
      </c>
      <c r="F25" s="4">
        <v>18</v>
      </c>
      <c r="G25" s="4">
        <v>20</v>
      </c>
      <c r="I25" s="5">
        <f t="shared" si="7"/>
        <v>-4</v>
      </c>
      <c r="J25" s="24">
        <f t="shared" si="8"/>
        <v>-0.25</v>
      </c>
      <c r="K25" s="5">
        <f t="shared" si="0"/>
        <v>-4</v>
      </c>
      <c r="M25" s="5">
        <f t="shared" si="11"/>
        <v>2</v>
      </c>
      <c r="N25" s="24">
        <f t="shared" si="12"/>
        <v>0.1111111111111111</v>
      </c>
      <c r="O25" s="5">
        <f t="shared" si="1"/>
        <v>-6</v>
      </c>
      <c r="Q25" s="5">
        <f t="shared" si="9"/>
        <v>2</v>
      </c>
      <c r="R25" s="24">
        <f t="shared" si="10"/>
        <v>0.1</v>
      </c>
      <c r="S25" s="5">
        <f t="shared" si="2"/>
        <v>-8</v>
      </c>
      <c r="U25" s="5" t="str">
        <f t="shared" si="3"/>
        <v>No Pass</v>
      </c>
      <c r="V25" s="5" t="str">
        <f t="shared" si="4"/>
        <v>No Pass</v>
      </c>
      <c r="W25" s="5" t="str">
        <f t="shared" si="5"/>
        <v>No Pass</v>
      </c>
      <c r="X25" s="5" t="str">
        <f t="shared" si="6"/>
        <v>No Pass</v>
      </c>
    </row>
    <row r="26" spans="2:24" x14ac:dyDescent="0.25">
      <c r="B26" s="5">
        <v>25344</v>
      </c>
      <c r="D26" s="4">
        <v>25</v>
      </c>
      <c r="E26" s="5">
        <v>41</v>
      </c>
      <c r="F26" s="4">
        <v>30</v>
      </c>
      <c r="G26" s="4">
        <v>22</v>
      </c>
      <c r="I26" s="5">
        <f t="shared" si="7"/>
        <v>16</v>
      </c>
      <c r="J26" s="24">
        <f t="shared" si="8"/>
        <v>0.3902439024390244</v>
      </c>
      <c r="K26" s="5">
        <f t="shared" si="0"/>
        <v>-29</v>
      </c>
      <c r="M26" s="5">
        <f t="shared" si="11"/>
        <v>-11</v>
      </c>
      <c r="N26" s="24">
        <f t="shared" si="12"/>
        <v>-0.36666666666666664</v>
      </c>
      <c r="O26" s="5">
        <f t="shared" si="1"/>
        <v>-18</v>
      </c>
      <c r="Q26" s="5">
        <f t="shared" si="9"/>
        <v>-8</v>
      </c>
      <c r="R26" s="24">
        <f t="shared" si="10"/>
        <v>-0.36363636363636365</v>
      </c>
      <c r="S26" s="5">
        <f t="shared" si="2"/>
        <v>-10</v>
      </c>
      <c r="U26" s="5" t="str">
        <f t="shared" si="3"/>
        <v>No Pass</v>
      </c>
      <c r="V26" s="5" t="str">
        <f t="shared" si="4"/>
        <v>No Pass</v>
      </c>
      <c r="W26" s="5" t="str">
        <f t="shared" si="5"/>
        <v>No Pass</v>
      </c>
      <c r="X26" s="5" t="str">
        <f t="shared" si="6"/>
        <v>No Pass</v>
      </c>
    </row>
    <row r="27" spans="2:24" x14ac:dyDescent="0.25">
      <c r="B27" s="5">
        <v>25351</v>
      </c>
      <c r="D27" s="4">
        <v>7</v>
      </c>
      <c r="E27" s="5">
        <v>6</v>
      </c>
      <c r="F27" s="4">
        <v>5</v>
      </c>
      <c r="G27" s="4">
        <v>5</v>
      </c>
      <c r="I27" s="5">
        <f t="shared" si="7"/>
        <v>-1</v>
      </c>
      <c r="J27" s="24">
        <f t="shared" si="8"/>
        <v>-0.16666666666666666</v>
      </c>
      <c r="K27" s="5">
        <f t="shared" si="0"/>
        <v>6</v>
      </c>
      <c r="M27" s="5">
        <f t="shared" si="11"/>
        <v>-1</v>
      </c>
      <c r="N27" s="24">
        <f t="shared" si="12"/>
        <v>-0.2</v>
      </c>
      <c r="O27" s="5">
        <f t="shared" si="1"/>
        <v>7</v>
      </c>
      <c r="Q27" s="5">
        <f t="shared" si="9"/>
        <v>0</v>
      </c>
      <c r="R27" s="24">
        <f t="shared" si="10"/>
        <v>0</v>
      </c>
      <c r="S27" s="5">
        <f t="shared" si="2"/>
        <v>7</v>
      </c>
      <c r="U27" s="5" t="str">
        <f t="shared" si="3"/>
        <v>Pass</v>
      </c>
      <c r="V27" s="5" t="str">
        <f t="shared" si="4"/>
        <v>Pass</v>
      </c>
      <c r="W27" s="5" t="str">
        <f t="shared" si="5"/>
        <v>Pass</v>
      </c>
      <c r="X27" s="5" t="str">
        <f t="shared" si="6"/>
        <v>Pass</v>
      </c>
    </row>
    <row r="28" spans="2:24" x14ac:dyDescent="0.25">
      <c r="B28" s="5">
        <v>25353</v>
      </c>
      <c r="D28" s="4">
        <v>7</v>
      </c>
      <c r="E28" s="5">
        <v>13</v>
      </c>
      <c r="F28" s="4">
        <v>13</v>
      </c>
      <c r="G28" s="4">
        <v>16</v>
      </c>
      <c r="I28" s="5">
        <f t="shared" si="7"/>
        <v>6</v>
      </c>
      <c r="J28" s="24">
        <f t="shared" si="8"/>
        <v>0.46153846153846156</v>
      </c>
      <c r="K28" s="5">
        <f t="shared" si="0"/>
        <v>-1</v>
      </c>
      <c r="M28" s="5">
        <f t="shared" si="11"/>
        <v>0</v>
      </c>
      <c r="N28" s="24">
        <f t="shared" si="12"/>
        <v>0</v>
      </c>
      <c r="O28" s="5">
        <f t="shared" si="1"/>
        <v>-1</v>
      </c>
      <c r="Q28" s="5">
        <f t="shared" si="9"/>
        <v>3</v>
      </c>
      <c r="R28" s="24">
        <f t="shared" si="10"/>
        <v>0.1875</v>
      </c>
      <c r="S28" s="5">
        <f t="shared" si="2"/>
        <v>-4</v>
      </c>
      <c r="U28" s="5" t="str">
        <f t="shared" si="3"/>
        <v>Pass</v>
      </c>
      <c r="V28" s="5" t="str">
        <f t="shared" si="4"/>
        <v>No Pass</v>
      </c>
      <c r="W28" s="5" t="str">
        <f t="shared" si="5"/>
        <v>No Pass</v>
      </c>
      <c r="X28" s="5" t="str">
        <f t="shared" si="6"/>
        <v>No Pass</v>
      </c>
    </row>
    <row r="29" spans="2:24" x14ac:dyDescent="0.25">
      <c r="B29" s="5">
        <v>25356</v>
      </c>
      <c r="D29" s="4">
        <v>25</v>
      </c>
      <c r="E29" s="5">
        <v>30</v>
      </c>
      <c r="F29" s="4">
        <v>25</v>
      </c>
      <c r="G29" s="4">
        <v>20</v>
      </c>
      <c r="I29" s="5">
        <f t="shared" si="7"/>
        <v>5</v>
      </c>
      <c r="J29" s="24">
        <f t="shared" si="8"/>
        <v>0.16666666666666666</v>
      </c>
      <c r="K29" s="5">
        <f t="shared" si="0"/>
        <v>-18</v>
      </c>
      <c r="M29" s="5">
        <f t="shared" si="11"/>
        <v>-5</v>
      </c>
      <c r="N29" s="24">
        <f t="shared" si="12"/>
        <v>-0.2</v>
      </c>
      <c r="O29" s="5">
        <f t="shared" si="1"/>
        <v>-13</v>
      </c>
      <c r="Q29" s="5">
        <f t="shared" si="9"/>
        <v>-5</v>
      </c>
      <c r="R29" s="24">
        <f t="shared" si="10"/>
        <v>-0.25</v>
      </c>
      <c r="S29" s="5">
        <f t="shared" si="2"/>
        <v>-8</v>
      </c>
      <c r="U29" s="5" t="str">
        <f t="shared" si="3"/>
        <v>No Pass</v>
      </c>
      <c r="V29" s="5" t="str">
        <f t="shared" si="4"/>
        <v>No Pass</v>
      </c>
      <c r="W29" s="5" t="str">
        <f t="shared" si="5"/>
        <v>No Pass</v>
      </c>
      <c r="X29" s="5" t="str">
        <f t="shared" si="6"/>
        <v>No Pass</v>
      </c>
    </row>
    <row r="30" spans="2:24" x14ac:dyDescent="0.25">
      <c r="B30" s="5">
        <v>25364</v>
      </c>
      <c r="D30" s="4">
        <v>20</v>
      </c>
      <c r="E30" s="5">
        <v>26</v>
      </c>
      <c r="F30" s="4">
        <v>26</v>
      </c>
      <c r="G30" s="4">
        <v>25</v>
      </c>
      <c r="I30" s="5">
        <f t="shared" si="7"/>
        <v>6</v>
      </c>
      <c r="J30" s="24">
        <f t="shared" si="8"/>
        <v>0.23076923076923078</v>
      </c>
      <c r="K30" s="5">
        <f t="shared" si="0"/>
        <v>-14</v>
      </c>
      <c r="M30" s="5">
        <f t="shared" si="11"/>
        <v>0</v>
      </c>
      <c r="N30" s="24">
        <f t="shared" si="12"/>
        <v>0</v>
      </c>
      <c r="O30" s="5">
        <f t="shared" si="1"/>
        <v>-14</v>
      </c>
      <c r="Q30" s="5">
        <f t="shared" si="9"/>
        <v>-1</v>
      </c>
      <c r="R30" s="24">
        <f t="shared" si="10"/>
        <v>-0.04</v>
      </c>
      <c r="S30" s="5">
        <f t="shared" si="2"/>
        <v>-13</v>
      </c>
      <c r="U30" s="5" t="str">
        <f t="shared" si="3"/>
        <v>No Pass</v>
      </c>
      <c r="V30" s="5" t="str">
        <f t="shared" si="4"/>
        <v>No Pass</v>
      </c>
      <c r="W30" s="5" t="str">
        <f t="shared" si="5"/>
        <v>No Pass</v>
      </c>
      <c r="X30" s="5" t="str">
        <f t="shared" si="6"/>
        <v>No Pass</v>
      </c>
    </row>
    <row r="31" spans="2:24" x14ac:dyDescent="0.25">
      <c r="B31" s="5">
        <v>25392</v>
      </c>
      <c r="D31" s="4">
        <v>18</v>
      </c>
      <c r="E31" s="5">
        <v>26</v>
      </c>
      <c r="F31" s="4">
        <v>15</v>
      </c>
      <c r="G31" s="4">
        <v>18</v>
      </c>
      <c r="I31" s="5">
        <f t="shared" si="7"/>
        <v>8</v>
      </c>
      <c r="J31" s="24">
        <f t="shared" si="8"/>
        <v>0.30769230769230771</v>
      </c>
      <c r="K31" s="5">
        <f t="shared" si="0"/>
        <v>-14</v>
      </c>
      <c r="M31" s="5">
        <f t="shared" si="11"/>
        <v>-11</v>
      </c>
      <c r="N31" s="24">
        <f t="shared" si="12"/>
        <v>-0.73333333333333328</v>
      </c>
      <c r="O31" s="5">
        <f t="shared" si="1"/>
        <v>-3</v>
      </c>
      <c r="Q31" s="5">
        <f t="shared" si="9"/>
        <v>3</v>
      </c>
      <c r="R31" s="24">
        <f t="shared" si="10"/>
        <v>0.16666666666666666</v>
      </c>
      <c r="S31" s="5">
        <f t="shared" si="2"/>
        <v>-6</v>
      </c>
      <c r="U31" s="5" t="str">
        <f t="shared" si="3"/>
        <v>No Pass</v>
      </c>
      <c r="V31" s="5" t="str">
        <f t="shared" si="4"/>
        <v>No Pass</v>
      </c>
      <c r="W31" s="5" t="str">
        <f t="shared" si="5"/>
        <v>No Pass</v>
      </c>
      <c r="X31" s="5" t="str">
        <f t="shared" si="6"/>
        <v>No Pass</v>
      </c>
    </row>
    <row r="32" spans="2:24" x14ac:dyDescent="0.25">
      <c r="B32" s="5">
        <v>25397</v>
      </c>
      <c r="D32" s="4">
        <v>19</v>
      </c>
      <c r="E32" s="5">
        <v>15</v>
      </c>
      <c r="F32" s="4">
        <v>22</v>
      </c>
      <c r="G32" s="4">
        <v>23</v>
      </c>
      <c r="I32" s="5">
        <f t="shared" si="7"/>
        <v>-4</v>
      </c>
      <c r="J32" s="24">
        <f t="shared" si="8"/>
        <v>-0.26666666666666666</v>
      </c>
      <c r="K32" s="5">
        <f t="shared" si="0"/>
        <v>-3</v>
      </c>
      <c r="M32" s="5">
        <f t="shared" si="11"/>
        <v>7</v>
      </c>
      <c r="N32" s="24">
        <f t="shared" si="12"/>
        <v>0.31818181818181818</v>
      </c>
      <c r="O32" s="5">
        <f t="shared" si="1"/>
        <v>-10</v>
      </c>
      <c r="Q32" s="5">
        <f t="shared" si="9"/>
        <v>1</v>
      </c>
      <c r="R32" s="24">
        <f t="shared" si="10"/>
        <v>4.3478260869565216E-2</v>
      </c>
      <c r="S32" s="5">
        <f t="shared" si="2"/>
        <v>-11</v>
      </c>
      <c r="U32" s="5" t="str">
        <f t="shared" si="3"/>
        <v>No Pass</v>
      </c>
      <c r="V32" s="5" t="str">
        <f t="shared" si="4"/>
        <v>No Pass</v>
      </c>
      <c r="W32" s="5" t="str">
        <f t="shared" si="5"/>
        <v>No Pass</v>
      </c>
      <c r="X32" s="5" t="str">
        <f t="shared" si="6"/>
        <v>No Pass</v>
      </c>
    </row>
    <row r="33" spans="2:24" x14ac:dyDescent="0.25">
      <c r="B33" s="5">
        <v>25399</v>
      </c>
      <c r="D33" s="4">
        <v>3</v>
      </c>
      <c r="E33" s="5">
        <v>25</v>
      </c>
      <c r="F33" s="4">
        <v>24</v>
      </c>
      <c r="G33" s="4">
        <v>21</v>
      </c>
      <c r="I33" s="5">
        <f t="shared" si="7"/>
        <v>22</v>
      </c>
      <c r="J33" s="24">
        <f t="shared" si="8"/>
        <v>0.88</v>
      </c>
      <c r="K33" s="5">
        <f t="shared" si="0"/>
        <v>-13</v>
      </c>
      <c r="M33" s="5">
        <f t="shared" si="11"/>
        <v>-1</v>
      </c>
      <c r="N33" s="24">
        <f t="shared" si="12"/>
        <v>-4.1666666666666664E-2</v>
      </c>
      <c r="O33" s="5">
        <f t="shared" si="1"/>
        <v>-12</v>
      </c>
      <c r="Q33" s="5">
        <f t="shared" si="9"/>
        <v>-3</v>
      </c>
      <c r="R33" s="24">
        <f t="shared" si="10"/>
        <v>-0.14285714285714285</v>
      </c>
      <c r="S33" s="5">
        <f t="shared" si="2"/>
        <v>-9</v>
      </c>
      <c r="U33" s="5" t="str">
        <f t="shared" si="3"/>
        <v>Pass</v>
      </c>
      <c r="V33" s="5" t="str">
        <f t="shared" si="4"/>
        <v>No Pass</v>
      </c>
      <c r="W33" s="5" t="str">
        <f t="shared" si="5"/>
        <v>No Pass</v>
      </c>
      <c r="X33" s="5" t="str">
        <f t="shared" si="6"/>
        <v>No Pass</v>
      </c>
    </row>
    <row r="34" spans="2:24" x14ac:dyDescent="0.25">
      <c r="B34" s="5">
        <v>25406</v>
      </c>
      <c r="D34" s="4">
        <v>14</v>
      </c>
      <c r="E34" s="5">
        <v>20</v>
      </c>
      <c r="F34" s="4">
        <v>15</v>
      </c>
      <c r="G34" s="4">
        <v>15</v>
      </c>
      <c r="I34" s="5">
        <f t="shared" si="7"/>
        <v>6</v>
      </c>
      <c r="J34" s="24">
        <f t="shared" si="8"/>
        <v>0.3</v>
      </c>
      <c r="K34" s="5">
        <f t="shared" si="0"/>
        <v>-8</v>
      </c>
      <c r="M34" s="5">
        <f t="shared" si="11"/>
        <v>-5</v>
      </c>
      <c r="N34" s="24">
        <f t="shared" si="12"/>
        <v>-0.33333333333333331</v>
      </c>
      <c r="O34" s="5">
        <f t="shared" si="1"/>
        <v>-3</v>
      </c>
      <c r="Q34" s="5">
        <f t="shared" si="9"/>
        <v>0</v>
      </c>
      <c r="R34" s="24">
        <f t="shared" si="10"/>
        <v>0</v>
      </c>
      <c r="S34" s="5">
        <f t="shared" si="2"/>
        <v>-3</v>
      </c>
      <c r="U34" s="5" t="str">
        <f t="shared" si="3"/>
        <v>No Pass</v>
      </c>
      <c r="V34" s="5" t="str">
        <f t="shared" si="4"/>
        <v>No Pass</v>
      </c>
      <c r="W34" s="5" t="str">
        <f t="shared" si="5"/>
        <v>No Pass</v>
      </c>
      <c r="X34" s="5" t="str">
        <f t="shared" si="6"/>
        <v>No Pass</v>
      </c>
    </row>
    <row r="35" spans="2:24" x14ac:dyDescent="0.25">
      <c r="B35" s="5">
        <v>25408</v>
      </c>
      <c r="D35" s="4">
        <v>15</v>
      </c>
      <c r="E35" s="5">
        <v>15</v>
      </c>
      <c r="F35" s="4">
        <v>15</v>
      </c>
      <c r="G35" s="4">
        <v>15</v>
      </c>
      <c r="I35" s="5">
        <f t="shared" si="7"/>
        <v>0</v>
      </c>
      <c r="J35" s="24">
        <f t="shared" si="8"/>
        <v>0</v>
      </c>
      <c r="K35" s="5">
        <f t="shared" si="0"/>
        <v>-3</v>
      </c>
      <c r="M35" s="5">
        <f t="shared" si="11"/>
        <v>0</v>
      </c>
      <c r="N35" s="24">
        <f t="shared" si="12"/>
        <v>0</v>
      </c>
      <c r="O35" s="5">
        <f t="shared" si="1"/>
        <v>-3</v>
      </c>
      <c r="Q35" s="5">
        <f t="shared" si="9"/>
        <v>0</v>
      </c>
      <c r="R35" s="24">
        <f t="shared" si="10"/>
        <v>0</v>
      </c>
      <c r="S35" s="5">
        <f t="shared" si="2"/>
        <v>-3</v>
      </c>
      <c r="U35" s="5" t="str">
        <f t="shared" si="3"/>
        <v>No Pass</v>
      </c>
      <c r="V35" s="5" t="str">
        <f t="shared" si="4"/>
        <v>No Pass</v>
      </c>
      <c r="W35" s="5" t="str">
        <f t="shared" si="5"/>
        <v>No Pass</v>
      </c>
      <c r="X35" s="5" t="str">
        <f t="shared" si="6"/>
        <v>No Pass</v>
      </c>
    </row>
    <row r="36" spans="2:24" x14ac:dyDescent="0.25">
      <c r="B36" s="5">
        <v>25446</v>
      </c>
      <c r="D36" s="4">
        <v>25</v>
      </c>
      <c r="E36" s="5">
        <v>16</v>
      </c>
      <c r="F36" s="4">
        <v>14</v>
      </c>
      <c r="G36" s="4">
        <v>20</v>
      </c>
      <c r="I36" s="5">
        <f t="shared" si="7"/>
        <v>-9</v>
      </c>
      <c r="J36" s="24">
        <f t="shared" si="8"/>
        <v>-0.5625</v>
      </c>
      <c r="K36" s="5">
        <f t="shared" si="0"/>
        <v>-4</v>
      </c>
      <c r="M36" s="5">
        <f t="shared" si="11"/>
        <v>-2</v>
      </c>
      <c r="N36" s="24">
        <f t="shared" si="12"/>
        <v>-0.14285714285714285</v>
      </c>
      <c r="O36" s="5">
        <f t="shared" si="1"/>
        <v>-2</v>
      </c>
      <c r="Q36" s="5">
        <f t="shared" si="9"/>
        <v>6</v>
      </c>
      <c r="R36" s="24">
        <f t="shared" si="10"/>
        <v>0.3</v>
      </c>
      <c r="S36" s="5">
        <f t="shared" si="2"/>
        <v>-8</v>
      </c>
      <c r="U36" s="5" t="str">
        <f t="shared" si="3"/>
        <v>No Pass</v>
      </c>
      <c r="V36" s="5" t="str">
        <f t="shared" si="4"/>
        <v>No Pass</v>
      </c>
      <c r="W36" s="5" t="str">
        <f t="shared" si="5"/>
        <v>No Pass</v>
      </c>
      <c r="X36" s="5" t="str">
        <f t="shared" si="6"/>
        <v>No Pass</v>
      </c>
    </row>
    <row r="37" spans="2:24" x14ac:dyDescent="0.25">
      <c r="B37" s="5">
        <v>25453</v>
      </c>
      <c r="D37" s="4">
        <v>12</v>
      </c>
      <c r="E37" s="5">
        <v>10</v>
      </c>
      <c r="F37" s="4">
        <v>15</v>
      </c>
      <c r="G37" s="4">
        <v>26</v>
      </c>
      <c r="I37" s="5">
        <f t="shared" si="7"/>
        <v>-2</v>
      </c>
      <c r="J37" s="24">
        <f t="shared" si="8"/>
        <v>-0.2</v>
      </c>
      <c r="K37" s="5">
        <f t="shared" si="0"/>
        <v>2</v>
      </c>
      <c r="M37" s="5">
        <f t="shared" si="11"/>
        <v>5</v>
      </c>
      <c r="N37" s="24">
        <f t="shared" si="12"/>
        <v>0.33333333333333331</v>
      </c>
      <c r="O37" s="5">
        <f t="shared" si="1"/>
        <v>-3</v>
      </c>
      <c r="Q37" s="5">
        <f t="shared" si="9"/>
        <v>11</v>
      </c>
      <c r="R37" s="24">
        <f t="shared" si="10"/>
        <v>0.42307692307692307</v>
      </c>
      <c r="S37" s="5">
        <f t="shared" si="2"/>
        <v>-14</v>
      </c>
      <c r="U37" s="5" t="str">
        <f t="shared" si="3"/>
        <v>Pass</v>
      </c>
      <c r="V37" s="5" t="str">
        <f t="shared" si="4"/>
        <v>Pass</v>
      </c>
      <c r="W37" s="5" t="str">
        <f t="shared" si="5"/>
        <v>No Pass</v>
      </c>
      <c r="X37" s="5" t="str">
        <f t="shared" si="6"/>
        <v>No Pass</v>
      </c>
    </row>
    <row r="38" spans="2:24" x14ac:dyDescent="0.25">
      <c r="B38" s="5">
        <v>25460</v>
      </c>
      <c r="D38" s="4">
        <v>16</v>
      </c>
      <c r="E38" s="5">
        <v>12</v>
      </c>
      <c r="F38" s="4">
        <v>16</v>
      </c>
      <c r="G38" s="4">
        <v>25</v>
      </c>
      <c r="I38" s="5">
        <f t="shared" si="7"/>
        <v>-4</v>
      </c>
      <c r="J38" s="24">
        <f t="shared" si="8"/>
        <v>-0.33333333333333331</v>
      </c>
      <c r="K38" s="5">
        <f t="shared" si="0"/>
        <v>0</v>
      </c>
      <c r="M38" s="5">
        <f t="shared" si="11"/>
        <v>4</v>
      </c>
      <c r="N38" s="24">
        <f t="shared" si="12"/>
        <v>0.25</v>
      </c>
      <c r="O38" s="5">
        <f t="shared" si="1"/>
        <v>-4</v>
      </c>
      <c r="Q38" s="5">
        <f t="shared" si="9"/>
        <v>9</v>
      </c>
      <c r="R38" s="24">
        <f t="shared" si="10"/>
        <v>0.36</v>
      </c>
      <c r="S38" s="5">
        <f t="shared" si="2"/>
        <v>-13</v>
      </c>
      <c r="U38" s="5" t="str">
        <f t="shared" si="3"/>
        <v>No Pass</v>
      </c>
      <c r="V38" s="5" t="str">
        <f t="shared" si="4"/>
        <v>Pass</v>
      </c>
      <c r="W38" s="5" t="str">
        <f t="shared" si="5"/>
        <v>No Pass</v>
      </c>
      <c r="X38" s="5" t="str">
        <f t="shared" si="6"/>
        <v>No Pass</v>
      </c>
    </row>
    <row r="39" spans="2:24" x14ac:dyDescent="0.25">
      <c r="B39" s="5">
        <v>25461</v>
      </c>
      <c r="D39" s="4">
        <v>7</v>
      </c>
      <c r="E39" s="5">
        <v>10</v>
      </c>
      <c r="F39" s="4">
        <v>13</v>
      </c>
      <c r="G39" s="4">
        <v>10</v>
      </c>
      <c r="I39" s="5">
        <f t="shared" si="7"/>
        <v>3</v>
      </c>
      <c r="J39" s="24">
        <f t="shared" si="8"/>
        <v>0.3</v>
      </c>
      <c r="K39" s="5">
        <f t="shared" si="0"/>
        <v>2</v>
      </c>
      <c r="M39" s="5">
        <f t="shared" si="11"/>
        <v>3</v>
      </c>
      <c r="N39" s="24">
        <f t="shared" si="12"/>
        <v>0.23076923076923078</v>
      </c>
      <c r="O39" s="5">
        <f t="shared" si="1"/>
        <v>-1</v>
      </c>
      <c r="Q39" s="5">
        <f t="shared" si="9"/>
        <v>-3</v>
      </c>
      <c r="R39" s="24">
        <f t="shared" si="10"/>
        <v>-0.3</v>
      </c>
      <c r="S39" s="5">
        <f t="shared" si="2"/>
        <v>2</v>
      </c>
      <c r="U39" s="5" t="str">
        <f t="shared" si="3"/>
        <v>Pass</v>
      </c>
      <c r="V39" s="5" t="str">
        <f t="shared" si="4"/>
        <v>Pass</v>
      </c>
      <c r="W39" s="5" t="str">
        <f t="shared" si="5"/>
        <v>No Pass</v>
      </c>
      <c r="X39" s="5" t="str">
        <f t="shared" si="6"/>
        <v>Pass</v>
      </c>
    </row>
    <row r="40" spans="2:24" x14ac:dyDescent="0.25">
      <c r="B40" s="5">
        <v>25462</v>
      </c>
      <c r="D40" s="4">
        <v>25</v>
      </c>
      <c r="E40" s="5">
        <v>15</v>
      </c>
      <c r="F40" s="4">
        <v>28</v>
      </c>
      <c r="G40" s="4">
        <v>30</v>
      </c>
      <c r="I40" s="5">
        <f t="shared" si="7"/>
        <v>-10</v>
      </c>
      <c r="J40" s="24">
        <f t="shared" si="8"/>
        <v>-0.66666666666666663</v>
      </c>
      <c r="K40" s="5">
        <f t="shared" si="0"/>
        <v>-3</v>
      </c>
      <c r="M40" s="5">
        <f t="shared" si="11"/>
        <v>13</v>
      </c>
      <c r="N40" s="24">
        <f t="shared" si="12"/>
        <v>0.4642857142857143</v>
      </c>
      <c r="O40" s="5">
        <f t="shared" si="1"/>
        <v>-16</v>
      </c>
      <c r="Q40" s="5">
        <f t="shared" si="9"/>
        <v>2</v>
      </c>
      <c r="R40" s="24">
        <f t="shared" si="10"/>
        <v>6.6666666666666666E-2</v>
      </c>
      <c r="S40" s="5">
        <f t="shared" si="2"/>
        <v>-18</v>
      </c>
      <c r="U40" s="5" t="str">
        <f t="shared" si="3"/>
        <v>No Pass</v>
      </c>
      <c r="V40" s="5" t="str">
        <f t="shared" si="4"/>
        <v>No Pass</v>
      </c>
      <c r="W40" s="5" t="str">
        <f t="shared" si="5"/>
        <v>No Pass</v>
      </c>
      <c r="X40" s="5" t="str">
        <f t="shared" si="6"/>
        <v>No Pass</v>
      </c>
    </row>
    <row r="41" spans="2:24" x14ac:dyDescent="0.25">
      <c r="B41" s="5">
        <v>25476</v>
      </c>
      <c r="D41" s="4">
        <v>4</v>
      </c>
      <c r="E41" s="5">
        <v>10</v>
      </c>
      <c r="F41" s="4">
        <v>12</v>
      </c>
      <c r="G41" s="4">
        <v>14</v>
      </c>
      <c r="I41" s="5">
        <f t="shared" si="7"/>
        <v>6</v>
      </c>
      <c r="J41" s="24">
        <f t="shared" si="8"/>
        <v>0.6</v>
      </c>
      <c r="K41" s="5">
        <f t="shared" si="0"/>
        <v>2</v>
      </c>
      <c r="M41" s="5">
        <f t="shared" si="11"/>
        <v>2</v>
      </c>
      <c r="N41" s="24">
        <f t="shared" si="12"/>
        <v>0.16666666666666666</v>
      </c>
      <c r="O41" s="5">
        <f t="shared" si="1"/>
        <v>0</v>
      </c>
      <c r="Q41" s="5">
        <f t="shared" si="9"/>
        <v>2</v>
      </c>
      <c r="R41" s="24">
        <f t="shared" si="10"/>
        <v>0.14285714285714285</v>
      </c>
      <c r="S41" s="5">
        <f t="shared" si="2"/>
        <v>-2</v>
      </c>
      <c r="U41" s="5" t="str">
        <f t="shared" si="3"/>
        <v>Pass</v>
      </c>
      <c r="V41" s="5" t="str">
        <f t="shared" si="4"/>
        <v>Pass</v>
      </c>
      <c r="W41" s="5" t="str">
        <f t="shared" si="5"/>
        <v>Pass</v>
      </c>
      <c r="X41" s="5" t="str">
        <f t="shared" si="6"/>
        <v>No Pass</v>
      </c>
    </row>
    <row r="42" spans="2:24" x14ac:dyDescent="0.25">
      <c r="B42" s="5">
        <v>25480</v>
      </c>
      <c r="D42" s="4">
        <v>10</v>
      </c>
      <c r="E42" s="5">
        <v>1</v>
      </c>
      <c r="F42" s="4">
        <v>14</v>
      </c>
      <c r="G42" s="4">
        <v>5</v>
      </c>
      <c r="I42" s="5">
        <f t="shared" si="7"/>
        <v>-9</v>
      </c>
      <c r="J42" s="24">
        <f t="shared" si="8"/>
        <v>-9</v>
      </c>
      <c r="K42" s="5">
        <f t="shared" si="0"/>
        <v>11</v>
      </c>
      <c r="M42" s="5">
        <f t="shared" si="11"/>
        <v>13</v>
      </c>
      <c r="N42" s="24">
        <f t="shared" si="12"/>
        <v>0.9285714285714286</v>
      </c>
      <c r="O42" s="5">
        <f t="shared" si="1"/>
        <v>-2</v>
      </c>
      <c r="Q42" s="5">
        <f t="shared" si="9"/>
        <v>-9</v>
      </c>
      <c r="R42" s="24">
        <f t="shared" si="10"/>
        <v>-1.8</v>
      </c>
      <c r="S42" s="5">
        <f t="shared" si="2"/>
        <v>7</v>
      </c>
      <c r="U42" s="5" t="str">
        <f t="shared" si="3"/>
        <v>Pass</v>
      </c>
      <c r="V42" s="5" t="str">
        <f t="shared" si="4"/>
        <v>Pass</v>
      </c>
      <c r="W42" s="5" t="str">
        <f t="shared" si="5"/>
        <v>No Pass</v>
      </c>
      <c r="X42" s="5" t="str">
        <f t="shared" si="6"/>
        <v>Pass</v>
      </c>
    </row>
    <row r="43" spans="2:24" x14ac:dyDescent="0.25">
      <c r="B43" s="5">
        <v>25491</v>
      </c>
      <c r="D43" s="4">
        <v>6</v>
      </c>
      <c r="E43" s="5">
        <v>15</v>
      </c>
      <c r="F43" s="4">
        <v>14</v>
      </c>
      <c r="G43" s="4">
        <v>12</v>
      </c>
      <c r="I43" s="5">
        <f t="shared" si="7"/>
        <v>9</v>
      </c>
      <c r="J43" s="24">
        <f t="shared" si="8"/>
        <v>0.6</v>
      </c>
      <c r="K43" s="5">
        <f t="shared" si="0"/>
        <v>-3</v>
      </c>
      <c r="M43" s="5">
        <f t="shared" si="11"/>
        <v>-1</v>
      </c>
      <c r="N43" s="24">
        <f t="shared" si="12"/>
        <v>-7.1428571428571425E-2</v>
      </c>
      <c r="O43" s="5">
        <f t="shared" si="1"/>
        <v>-2</v>
      </c>
      <c r="Q43" s="5">
        <f t="shared" si="9"/>
        <v>-2</v>
      </c>
      <c r="R43" s="24">
        <f t="shared" si="10"/>
        <v>-0.16666666666666666</v>
      </c>
      <c r="S43" s="5">
        <f t="shared" si="2"/>
        <v>0</v>
      </c>
      <c r="U43" s="5" t="str">
        <f t="shared" si="3"/>
        <v>Pass</v>
      </c>
      <c r="V43" s="5" t="str">
        <f t="shared" si="4"/>
        <v>No Pass</v>
      </c>
      <c r="W43" s="5" t="str">
        <f t="shared" si="5"/>
        <v>No Pass</v>
      </c>
      <c r="X43" s="5" t="str">
        <f t="shared" si="6"/>
        <v>Pass</v>
      </c>
    </row>
    <row r="44" spans="2:24" x14ac:dyDescent="0.25">
      <c r="B44" s="5">
        <v>25515</v>
      </c>
      <c r="D44" s="4">
        <v>4</v>
      </c>
      <c r="E44" s="5">
        <v>9</v>
      </c>
      <c r="F44" s="4">
        <v>10</v>
      </c>
      <c r="G44" s="4">
        <v>8</v>
      </c>
      <c r="I44" s="5">
        <f t="shared" si="7"/>
        <v>5</v>
      </c>
      <c r="J44" s="24">
        <f t="shared" si="8"/>
        <v>0.55555555555555558</v>
      </c>
      <c r="K44" s="5">
        <f t="shared" si="0"/>
        <v>3</v>
      </c>
      <c r="M44" s="5">
        <f t="shared" si="11"/>
        <v>1</v>
      </c>
      <c r="N44" s="24">
        <f t="shared" si="12"/>
        <v>0.1</v>
      </c>
      <c r="O44" s="5">
        <f t="shared" si="1"/>
        <v>2</v>
      </c>
      <c r="Q44" s="5">
        <f t="shared" si="9"/>
        <v>-2</v>
      </c>
      <c r="R44" s="24">
        <f t="shared" si="10"/>
        <v>-0.25</v>
      </c>
      <c r="S44" s="5">
        <f t="shared" si="2"/>
        <v>4</v>
      </c>
      <c r="U44" s="5" t="str">
        <f t="shared" si="3"/>
        <v>Pass</v>
      </c>
      <c r="V44" s="5" t="str">
        <f t="shared" si="4"/>
        <v>Pass</v>
      </c>
      <c r="W44" s="5" t="str">
        <f t="shared" si="5"/>
        <v>Pass</v>
      </c>
      <c r="X44" s="5" t="str">
        <f t="shared" si="6"/>
        <v>Pass</v>
      </c>
    </row>
    <row r="45" spans="2:24" x14ac:dyDescent="0.25">
      <c r="B45" s="5">
        <v>25537</v>
      </c>
      <c r="D45" s="4">
        <v>1</v>
      </c>
      <c r="E45" s="5">
        <v>1</v>
      </c>
      <c r="F45" s="4">
        <v>2</v>
      </c>
      <c r="G45" s="4">
        <v>1</v>
      </c>
      <c r="I45" s="5">
        <f t="shared" si="7"/>
        <v>0</v>
      </c>
      <c r="J45" s="24">
        <f t="shared" si="8"/>
        <v>0</v>
      </c>
      <c r="K45" s="5">
        <f t="shared" si="0"/>
        <v>11</v>
      </c>
      <c r="M45" s="5">
        <f t="shared" si="11"/>
        <v>1</v>
      </c>
      <c r="N45" s="24">
        <f t="shared" si="12"/>
        <v>0.5</v>
      </c>
      <c r="O45" s="5">
        <f t="shared" si="1"/>
        <v>10</v>
      </c>
      <c r="Q45" s="5">
        <f t="shared" si="9"/>
        <v>-1</v>
      </c>
      <c r="R45" s="24">
        <f t="shared" si="10"/>
        <v>-1</v>
      </c>
      <c r="S45" s="5">
        <f t="shared" si="2"/>
        <v>11</v>
      </c>
      <c r="U45" s="5" t="str">
        <f t="shared" si="3"/>
        <v>Pass</v>
      </c>
      <c r="V45" s="5" t="str">
        <f t="shared" si="4"/>
        <v>Pass</v>
      </c>
      <c r="W45" s="5" t="str">
        <f t="shared" si="5"/>
        <v>Pass</v>
      </c>
      <c r="X45" s="5" t="str">
        <f t="shared" si="6"/>
        <v>Pass</v>
      </c>
    </row>
    <row r="46" spans="2:24" x14ac:dyDescent="0.25">
      <c r="B46" s="5">
        <v>25544</v>
      </c>
      <c r="D46" s="4">
        <v>7</v>
      </c>
      <c r="E46" s="5">
        <v>15</v>
      </c>
      <c r="F46" s="4">
        <v>16</v>
      </c>
      <c r="G46" s="4">
        <v>17</v>
      </c>
      <c r="I46" s="5">
        <f t="shared" si="7"/>
        <v>8</v>
      </c>
      <c r="J46" s="24">
        <f t="shared" si="8"/>
        <v>0.53333333333333333</v>
      </c>
      <c r="K46" s="5">
        <f t="shared" si="0"/>
        <v>-3</v>
      </c>
      <c r="M46" s="5">
        <f t="shared" si="11"/>
        <v>1</v>
      </c>
      <c r="N46" s="24">
        <f t="shared" si="12"/>
        <v>6.25E-2</v>
      </c>
      <c r="O46" s="5">
        <f t="shared" si="1"/>
        <v>-4</v>
      </c>
      <c r="Q46" s="5">
        <f t="shared" si="9"/>
        <v>1</v>
      </c>
      <c r="R46" s="24">
        <f t="shared" si="10"/>
        <v>5.8823529411764705E-2</v>
      </c>
      <c r="S46" s="5">
        <f t="shared" si="2"/>
        <v>-5</v>
      </c>
      <c r="U46" s="5" t="str">
        <f t="shared" si="3"/>
        <v>Pass</v>
      </c>
      <c r="V46" s="5" t="str">
        <f t="shared" si="4"/>
        <v>No Pass</v>
      </c>
      <c r="W46" s="5" t="str">
        <f t="shared" si="5"/>
        <v>No Pass</v>
      </c>
      <c r="X46" s="5" t="str">
        <f t="shared" si="6"/>
        <v>No Pass</v>
      </c>
    </row>
    <row r="47" spans="2:24" x14ac:dyDescent="0.25">
      <c r="B47" s="5">
        <v>25558</v>
      </c>
      <c r="D47" s="4">
        <v>20</v>
      </c>
      <c r="E47" s="5">
        <v>18</v>
      </c>
      <c r="F47" s="4">
        <v>19</v>
      </c>
      <c r="G47" s="4">
        <v>15</v>
      </c>
      <c r="I47" s="5">
        <f t="shared" si="7"/>
        <v>-2</v>
      </c>
      <c r="J47" s="24">
        <f t="shared" si="8"/>
        <v>-0.1111111111111111</v>
      </c>
      <c r="K47" s="5">
        <f t="shared" si="0"/>
        <v>-6</v>
      </c>
      <c r="M47" s="5">
        <f t="shared" si="11"/>
        <v>1</v>
      </c>
      <c r="N47" s="24">
        <f t="shared" si="12"/>
        <v>5.2631578947368418E-2</v>
      </c>
      <c r="O47" s="5">
        <f t="shared" si="1"/>
        <v>-7</v>
      </c>
      <c r="Q47" s="5">
        <f t="shared" si="9"/>
        <v>-4</v>
      </c>
      <c r="R47" s="24">
        <f t="shared" si="10"/>
        <v>-0.26666666666666666</v>
      </c>
      <c r="S47" s="5">
        <f t="shared" si="2"/>
        <v>-3</v>
      </c>
      <c r="U47" s="5" t="str">
        <f t="shared" si="3"/>
        <v>No Pass</v>
      </c>
      <c r="V47" s="5" t="str">
        <f t="shared" si="4"/>
        <v>No Pass</v>
      </c>
      <c r="W47" s="5" t="str">
        <f t="shared" si="5"/>
        <v>No Pass</v>
      </c>
      <c r="X47" s="5" t="str">
        <f t="shared" si="6"/>
        <v>No Pass</v>
      </c>
    </row>
    <row r="48" spans="2:24" x14ac:dyDescent="0.25">
      <c r="B48" s="5">
        <v>25571</v>
      </c>
      <c r="D48" s="4">
        <v>25</v>
      </c>
      <c r="E48" s="5">
        <v>20</v>
      </c>
      <c r="F48" s="4">
        <v>20</v>
      </c>
      <c r="G48" s="4">
        <v>23</v>
      </c>
      <c r="I48" s="5">
        <f t="shared" si="7"/>
        <v>-5</v>
      </c>
      <c r="J48" s="24">
        <f t="shared" si="8"/>
        <v>-0.25</v>
      </c>
      <c r="K48" s="5">
        <f t="shared" si="0"/>
        <v>-8</v>
      </c>
      <c r="M48" s="5">
        <f t="shared" si="11"/>
        <v>0</v>
      </c>
      <c r="N48" s="24">
        <f t="shared" si="12"/>
        <v>0</v>
      </c>
      <c r="O48" s="5">
        <f t="shared" si="1"/>
        <v>-8</v>
      </c>
      <c r="Q48" s="5">
        <f t="shared" si="9"/>
        <v>3</v>
      </c>
      <c r="R48" s="24">
        <f t="shared" si="10"/>
        <v>0.13043478260869565</v>
      </c>
      <c r="S48" s="5">
        <f t="shared" si="2"/>
        <v>-11</v>
      </c>
      <c r="U48" s="5" t="str">
        <f t="shared" si="3"/>
        <v>No Pass</v>
      </c>
      <c r="V48" s="5" t="str">
        <f t="shared" si="4"/>
        <v>No Pass</v>
      </c>
      <c r="W48" s="5" t="str">
        <f t="shared" si="5"/>
        <v>No Pass</v>
      </c>
      <c r="X48" s="5" t="str">
        <f t="shared" si="6"/>
        <v>No Pass</v>
      </c>
    </row>
    <row r="49" spans="2:24" x14ac:dyDescent="0.25">
      <c r="B49" s="5">
        <v>25577</v>
      </c>
      <c r="D49" s="4">
        <v>13</v>
      </c>
      <c r="E49" s="5">
        <v>15</v>
      </c>
      <c r="F49" s="4">
        <v>21</v>
      </c>
      <c r="G49" s="4">
        <v>22</v>
      </c>
      <c r="I49" s="5">
        <f t="shared" si="7"/>
        <v>2</v>
      </c>
      <c r="J49" s="24">
        <f t="shared" si="8"/>
        <v>0.13333333333333333</v>
      </c>
      <c r="K49" s="5">
        <f t="shared" si="0"/>
        <v>-3</v>
      </c>
      <c r="M49" s="5">
        <f t="shared" si="11"/>
        <v>6</v>
      </c>
      <c r="N49" s="24">
        <f t="shared" si="12"/>
        <v>0.2857142857142857</v>
      </c>
      <c r="O49" s="5">
        <f t="shared" si="1"/>
        <v>-9</v>
      </c>
      <c r="Q49" s="5">
        <f t="shared" si="9"/>
        <v>1</v>
      </c>
      <c r="R49" s="24">
        <f t="shared" si="10"/>
        <v>4.5454545454545456E-2</v>
      </c>
      <c r="S49" s="5">
        <f t="shared" si="2"/>
        <v>-10</v>
      </c>
      <c r="U49" s="5" t="str">
        <f t="shared" si="3"/>
        <v>No Pass</v>
      </c>
      <c r="V49" s="5" t="str">
        <f t="shared" si="4"/>
        <v>No Pass</v>
      </c>
      <c r="W49" s="5" t="str">
        <f t="shared" si="5"/>
        <v>No Pass</v>
      </c>
      <c r="X49" s="5" t="str">
        <f t="shared" si="6"/>
        <v>No Pass</v>
      </c>
    </row>
    <row r="50" spans="2:24" x14ac:dyDescent="0.25">
      <c r="B50" s="5">
        <v>25580</v>
      </c>
      <c r="D50" s="4">
        <v>15</v>
      </c>
      <c r="E50" s="4">
        <v>15</v>
      </c>
      <c r="F50" s="4">
        <v>21</v>
      </c>
      <c r="G50" s="4">
        <v>20</v>
      </c>
      <c r="I50" s="5">
        <f t="shared" si="7"/>
        <v>0</v>
      </c>
      <c r="J50" s="24">
        <f t="shared" si="8"/>
        <v>0</v>
      </c>
      <c r="K50" s="5">
        <f t="shared" si="0"/>
        <v>-3</v>
      </c>
      <c r="M50" s="5">
        <f t="shared" si="11"/>
        <v>6</v>
      </c>
      <c r="N50" s="24">
        <f t="shared" si="12"/>
        <v>0.2857142857142857</v>
      </c>
      <c r="O50" s="5">
        <f t="shared" si="1"/>
        <v>-9</v>
      </c>
      <c r="Q50" s="5">
        <f t="shared" si="9"/>
        <v>-1</v>
      </c>
      <c r="R50" s="24">
        <f t="shared" si="10"/>
        <v>-0.05</v>
      </c>
      <c r="S50" s="5">
        <f t="shared" si="2"/>
        <v>-8</v>
      </c>
      <c r="U50" s="5" t="str">
        <f t="shared" si="3"/>
        <v>No Pass</v>
      </c>
      <c r="V50" s="5" t="str">
        <f t="shared" si="4"/>
        <v>No Pass</v>
      </c>
      <c r="W50" s="5" t="str">
        <f t="shared" si="5"/>
        <v>No Pass</v>
      </c>
      <c r="X50" s="5" t="str">
        <f t="shared" si="6"/>
        <v>No Pass</v>
      </c>
    </row>
    <row r="51" spans="2:24" x14ac:dyDescent="0.25">
      <c r="B51" s="5">
        <v>25611</v>
      </c>
      <c r="D51" s="4">
        <v>13</v>
      </c>
      <c r="E51" s="5">
        <v>15</v>
      </c>
      <c r="F51" s="4">
        <v>18</v>
      </c>
      <c r="G51" s="4">
        <v>15</v>
      </c>
      <c r="I51" s="5">
        <f t="shared" si="7"/>
        <v>2</v>
      </c>
      <c r="J51" s="24">
        <f t="shared" si="8"/>
        <v>0.13333333333333333</v>
      </c>
      <c r="K51" s="5">
        <f t="shared" si="0"/>
        <v>-3</v>
      </c>
      <c r="M51" s="5">
        <f t="shared" si="11"/>
        <v>3</v>
      </c>
      <c r="N51" s="24">
        <f t="shared" si="12"/>
        <v>0.16666666666666666</v>
      </c>
      <c r="O51" s="5">
        <f t="shared" si="1"/>
        <v>-6</v>
      </c>
      <c r="Q51" s="5">
        <f t="shared" si="9"/>
        <v>-3</v>
      </c>
      <c r="R51" s="24">
        <f t="shared" si="10"/>
        <v>-0.2</v>
      </c>
      <c r="S51" s="5">
        <f t="shared" si="2"/>
        <v>-3</v>
      </c>
      <c r="U51" s="5" t="str">
        <f t="shared" si="3"/>
        <v>No Pass</v>
      </c>
      <c r="V51" s="5" t="str">
        <f t="shared" si="4"/>
        <v>No Pass</v>
      </c>
      <c r="W51" s="5" t="str">
        <f t="shared" si="5"/>
        <v>No Pass</v>
      </c>
      <c r="X51" s="5" t="str">
        <f t="shared" si="6"/>
        <v>No Pass</v>
      </c>
    </row>
    <row r="52" spans="2:24" x14ac:dyDescent="0.25">
      <c r="B52" s="5">
        <v>25620</v>
      </c>
      <c r="D52" s="4">
        <v>11</v>
      </c>
      <c r="E52" s="5">
        <v>15</v>
      </c>
      <c r="F52" s="4">
        <v>17</v>
      </c>
      <c r="G52" s="4">
        <v>13</v>
      </c>
      <c r="I52" s="5">
        <f t="shared" si="7"/>
        <v>4</v>
      </c>
      <c r="J52" s="24">
        <f t="shared" si="8"/>
        <v>0.26666666666666666</v>
      </c>
      <c r="K52" s="5">
        <f t="shared" si="0"/>
        <v>-3</v>
      </c>
      <c r="M52" s="5">
        <f t="shared" si="11"/>
        <v>2</v>
      </c>
      <c r="N52" s="24">
        <f t="shared" si="12"/>
        <v>0.11764705882352941</v>
      </c>
      <c r="O52" s="5">
        <f t="shared" si="1"/>
        <v>-5</v>
      </c>
      <c r="Q52" s="5">
        <f t="shared" si="9"/>
        <v>-4</v>
      </c>
      <c r="R52" s="24">
        <f t="shared" si="10"/>
        <v>-0.30769230769230771</v>
      </c>
      <c r="S52" s="5">
        <f t="shared" si="2"/>
        <v>-1</v>
      </c>
      <c r="U52" s="5" t="str">
        <f t="shared" si="3"/>
        <v>Pass</v>
      </c>
      <c r="V52" s="5" t="str">
        <f t="shared" si="4"/>
        <v>No Pass</v>
      </c>
      <c r="W52" s="5" t="str">
        <f t="shared" si="5"/>
        <v>No Pass</v>
      </c>
      <c r="X52" s="5" t="str">
        <f t="shared" si="6"/>
        <v>No Pass</v>
      </c>
    </row>
    <row r="53" spans="2:24" x14ac:dyDescent="0.25">
      <c r="B53" s="5">
        <v>25650</v>
      </c>
      <c r="D53" s="4">
        <v>4</v>
      </c>
      <c r="E53" s="5">
        <v>10</v>
      </c>
      <c r="F53" s="4">
        <v>13</v>
      </c>
      <c r="G53" s="4">
        <v>20</v>
      </c>
      <c r="I53" s="5">
        <f t="shared" si="7"/>
        <v>6</v>
      </c>
      <c r="J53" s="24">
        <f t="shared" si="8"/>
        <v>0.6</v>
      </c>
      <c r="K53" s="5">
        <f t="shared" si="0"/>
        <v>2</v>
      </c>
      <c r="M53" s="5">
        <f t="shared" si="11"/>
        <v>3</v>
      </c>
      <c r="N53" s="24">
        <f t="shared" si="12"/>
        <v>0.23076923076923078</v>
      </c>
      <c r="O53" s="5">
        <f t="shared" si="1"/>
        <v>-1</v>
      </c>
      <c r="Q53" s="5">
        <f t="shared" si="9"/>
        <v>7</v>
      </c>
      <c r="R53" s="24">
        <f t="shared" si="10"/>
        <v>0.35</v>
      </c>
      <c r="S53" s="5">
        <f t="shared" si="2"/>
        <v>-8</v>
      </c>
      <c r="U53" s="5" t="str">
        <f t="shared" si="3"/>
        <v>Pass</v>
      </c>
      <c r="V53" s="5" t="str">
        <f t="shared" si="4"/>
        <v>Pass</v>
      </c>
      <c r="W53" s="5" t="str">
        <f t="shared" si="5"/>
        <v>No Pass</v>
      </c>
      <c r="X53" s="5" t="str">
        <f t="shared" si="6"/>
        <v>No Pass</v>
      </c>
    </row>
    <row r="54" spans="2:24" x14ac:dyDescent="0.25">
      <c r="B54" s="5">
        <v>25665</v>
      </c>
      <c r="D54" s="4">
        <v>25</v>
      </c>
      <c r="E54" s="5">
        <v>20</v>
      </c>
      <c r="F54" s="5">
        <v>19</v>
      </c>
      <c r="G54" s="4">
        <v>19</v>
      </c>
      <c r="I54" s="5">
        <f t="shared" si="7"/>
        <v>-5</v>
      </c>
      <c r="J54" s="24">
        <f t="shared" si="8"/>
        <v>-0.25</v>
      </c>
      <c r="K54" s="5">
        <f t="shared" si="0"/>
        <v>-8</v>
      </c>
      <c r="M54" s="5">
        <f t="shared" si="11"/>
        <v>-1</v>
      </c>
      <c r="N54" s="24">
        <f t="shared" si="12"/>
        <v>-5.2631578947368418E-2</v>
      </c>
      <c r="O54" s="5">
        <f t="shared" si="1"/>
        <v>-7</v>
      </c>
      <c r="Q54" s="5">
        <f t="shared" si="9"/>
        <v>0</v>
      </c>
      <c r="R54" s="24">
        <f t="shared" si="10"/>
        <v>0</v>
      </c>
      <c r="S54" s="5">
        <f t="shared" si="2"/>
        <v>-7</v>
      </c>
      <c r="U54" s="5" t="str">
        <f t="shared" si="3"/>
        <v>No Pass</v>
      </c>
      <c r="V54" s="5" t="str">
        <f t="shared" si="4"/>
        <v>No Pass</v>
      </c>
      <c r="W54" s="5" t="str">
        <f t="shared" si="5"/>
        <v>No Pass</v>
      </c>
      <c r="X54" s="5" t="str">
        <f t="shared" si="6"/>
        <v>No Pass</v>
      </c>
    </row>
    <row r="55" spans="2:24" x14ac:dyDescent="0.25">
      <c r="B55" s="5">
        <v>25700</v>
      </c>
      <c r="D55" s="4">
        <v>25</v>
      </c>
      <c r="E55" s="5">
        <v>20</v>
      </c>
      <c r="F55" s="5">
        <v>21</v>
      </c>
      <c r="G55" s="4">
        <v>21</v>
      </c>
      <c r="I55" s="5">
        <f t="shared" si="7"/>
        <v>-5</v>
      </c>
      <c r="J55" s="24">
        <f t="shared" si="8"/>
        <v>-0.25</v>
      </c>
      <c r="K55" s="5">
        <f t="shared" si="0"/>
        <v>-8</v>
      </c>
      <c r="M55" s="5">
        <f t="shared" si="11"/>
        <v>1</v>
      </c>
      <c r="N55" s="24">
        <f t="shared" si="12"/>
        <v>4.7619047619047616E-2</v>
      </c>
      <c r="O55" s="5">
        <f t="shared" si="1"/>
        <v>-9</v>
      </c>
      <c r="Q55" s="5">
        <f t="shared" si="9"/>
        <v>0</v>
      </c>
      <c r="R55" s="24">
        <f t="shared" si="10"/>
        <v>0</v>
      </c>
      <c r="S55" s="5">
        <f t="shared" si="2"/>
        <v>-9</v>
      </c>
      <c r="U55" s="5" t="str">
        <f t="shared" si="3"/>
        <v>No Pass</v>
      </c>
      <c r="V55" s="5" t="str">
        <f t="shared" si="4"/>
        <v>No Pass</v>
      </c>
      <c r="W55" s="5" t="str">
        <f t="shared" si="5"/>
        <v>No Pass</v>
      </c>
      <c r="X55" s="5" t="str">
        <f t="shared" si="6"/>
        <v>No Pass</v>
      </c>
    </row>
    <row r="56" spans="2:24" x14ac:dyDescent="0.25">
      <c r="B56" s="5">
        <v>25707</v>
      </c>
      <c r="D56" s="4">
        <v>20</v>
      </c>
      <c r="E56" s="5">
        <v>30</v>
      </c>
      <c r="F56" s="5">
        <v>21</v>
      </c>
      <c r="G56" s="4">
        <v>20</v>
      </c>
      <c r="I56" s="5">
        <f t="shared" si="7"/>
        <v>10</v>
      </c>
      <c r="J56" s="24">
        <f t="shared" si="8"/>
        <v>0.33333333333333331</v>
      </c>
      <c r="K56" s="5">
        <f t="shared" si="0"/>
        <v>-18</v>
      </c>
      <c r="M56" s="5">
        <f t="shared" si="11"/>
        <v>-9</v>
      </c>
      <c r="N56" s="24">
        <f t="shared" si="12"/>
        <v>-0.42857142857142855</v>
      </c>
      <c r="O56" s="5">
        <f t="shared" si="1"/>
        <v>-9</v>
      </c>
      <c r="Q56" s="5">
        <f t="shared" si="9"/>
        <v>-1</v>
      </c>
      <c r="R56" s="24">
        <f t="shared" si="10"/>
        <v>-0.05</v>
      </c>
      <c r="S56" s="5">
        <f t="shared" si="2"/>
        <v>-8</v>
      </c>
      <c r="U56" s="5" t="str">
        <f t="shared" si="3"/>
        <v>No Pass</v>
      </c>
      <c r="V56" s="5" t="str">
        <f t="shared" si="4"/>
        <v>No Pass</v>
      </c>
      <c r="W56" s="5" t="str">
        <f t="shared" si="5"/>
        <v>No Pass</v>
      </c>
      <c r="X56" s="5" t="str">
        <f t="shared" si="6"/>
        <v>No Pass</v>
      </c>
    </row>
    <row r="57" spans="2:24" x14ac:dyDescent="0.25">
      <c r="B57" s="5">
        <v>25708</v>
      </c>
      <c r="D57" s="4">
        <v>20</v>
      </c>
      <c r="E57" s="5">
        <v>20</v>
      </c>
      <c r="F57" s="5">
        <v>21</v>
      </c>
      <c r="G57" s="4">
        <v>26</v>
      </c>
      <c r="I57" s="5">
        <f t="shared" si="7"/>
        <v>0</v>
      </c>
      <c r="J57" s="24">
        <f t="shared" si="8"/>
        <v>0</v>
      </c>
      <c r="K57" s="5">
        <f t="shared" si="0"/>
        <v>-8</v>
      </c>
      <c r="M57" s="5">
        <f t="shared" si="11"/>
        <v>1</v>
      </c>
      <c r="N57" s="24">
        <f t="shared" si="12"/>
        <v>4.7619047619047616E-2</v>
      </c>
      <c r="O57" s="5">
        <f t="shared" si="1"/>
        <v>-9</v>
      </c>
      <c r="Q57" s="5">
        <f t="shared" si="9"/>
        <v>5</v>
      </c>
      <c r="R57" s="24">
        <f t="shared" si="10"/>
        <v>0.19230769230769232</v>
      </c>
      <c r="S57" s="5">
        <f t="shared" si="2"/>
        <v>-14</v>
      </c>
      <c r="U57" s="5" t="str">
        <f t="shared" si="3"/>
        <v>No Pass</v>
      </c>
      <c r="V57" s="5" t="str">
        <f t="shared" si="4"/>
        <v>No Pass</v>
      </c>
      <c r="W57" s="5" t="str">
        <f t="shared" si="5"/>
        <v>No Pass</v>
      </c>
      <c r="X57" s="5" t="str">
        <f t="shared" si="6"/>
        <v>No Pass</v>
      </c>
    </row>
    <row r="58" spans="2:24" x14ac:dyDescent="0.25">
      <c r="B58" s="5">
        <v>25712</v>
      </c>
      <c r="D58" s="4">
        <v>10</v>
      </c>
      <c r="E58" s="5">
        <v>11</v>
      </c>
      <c r="F58" s="5">
        <v>15</v>
      </c>
      <c r="G58" s="4">
        <v>14</v>
      </c>
      <c r="I58" s="5">
        <f t="shared" si="7"/>
        <v>1</v>
      </c>
      <c r="J58" s="24">
        <f t="shared" si="8"/>
        <v>9.0909090909090912E-2</v>
      </c>
      <c r="K58" s="5">
        <f t="shared" si="0"/>
        <v>1</v>
      </c>
      <c r="M58" s="5">
        <f t="shared" si="11"/>
        <v>4</v>
      </c>
      <c r="N58" s="24">
        <f t="shared" si="12"/>
        <v>0.26666666666666666</v>
      </c>
      <c r="O58" s="5">
        <f t="shared" si="1"/>
        <v>-3</v>
      </c>
      <c r="Q58" s="5">
        <f t="shared" si="9"/>
        <v>-1</v>
      </c>
      <c r="R58" s="24">
        <f t="shared" si="10"/>
        <v>-7.1428571428571425E-2</v>
      </c>
      <c r="S58" s="5">
        <f t="shared" si="2"/>
        <v>-2</v>
      </c>
      <c r="U58" s="5" t="str">
        <f t="shared" si="3"/>
        <v>Pass</v>
      </c>
      <c r="V58" s="5" t="str">
        <f t="shared" si="4"/>
        <v>Pass</v>
      </c>
      <c r="W58" s="5" t="str">
        <f t="shared" si="5"/>
        <v>No Pass</v>
      </c>
      <c r="X58" s="5" t="str">
        <f t="shared" si="6"/>
        <v>No Pass</v>
      </c>
    </row>
    <row r="59" spans="2:24" x14ac:dyDescent="0.25">
      <c r="B59" s="5">
        <v>25715</v>
      </c>
      <c r="D59" s="4">
        <v>20</v>
      </c>
      <c r="E59" s="4">
        <v>5</v>
      </c>
      <c r="F59" s="4">
        <v>6</v>
      </c>
      <c r="G59" s="4">
        <v>10</v>
      </c>
      <c r="I59" s="5">
        <f t="shared" si="7"/>
        <v>-15</v>
      </c>
      <c r="J59" s="24">
        <f t="shared" si="8"/>
        <v>-3</v>
      </c>
      <c r="K59" s="5">
        <f t="shared" si="0"/>
        <v>7</v>
      </c>
      <c r="M59" s="5">
        <f t="shared" si="11"/>
        <v>1</v>
      </c>
      <c r="N59" s="24">
        <f t="shared" si="12"/>
        <v>0.16666666666666666</v>
      </c>
      <c r="O59" s="5">
        <f t="shared" si="1"/>
        <v>6</v>
      </c>
      <c r="Q59" s="5">
        <f t="shared" si="9"/>
        <v>4</v>
      </c>
      <c r="R59" s="24">
        <f t="shared" si="10"/>
        <v>0.4</v>
      </c>
      <c r="S59" s="5">
        <f t="shared" si="2"/>
        <v>2</v>
      </c>
      <c r="U59" s="5" t="str">
        <f t="shared" si="3"/>
        <v>No Pass</v>
      </c>
      <c r="V59" s="5" t="str">
        <f t="shared" si="4"/>
        <v>Pass</v>
      </c>
      <c r="W59" s="5" t="str">
        <f t="shared" si="5"/>
        <v>Pass</v>
      </c>
      <c r="X59" s="5" t="str">
        <f t="shared" si="6"/>
        <v>Pass</v>
      </c>
    </row>
    <row r="60" spans="2:24" x14ac:dyDescent="0.25">
      <c r="B60" s="5">
        <v>25753</v>
      </c>
      <c r="D60" s="4">
        <v>5</v>
      </c>
      <c r="E60" s="4">
        <v>11</v>
      </c>
      <c r="F60" s="4">
        <v>15</v>
      </c>
      <c r="G60" s="4">
        <v>16</v>
      </c>
      <c r="I60" s="5">
        <f t="shared" si="7"/>
        <v>6</v>
      </c>
      <c r="J60" s="24">
        <f t="shared" si="8"/>
        <v>0.54545454545454541</v>
      </c>
      <c r="K60" s="5">
        <f t="shared" si="0"/>
        <v>1</v>
      </c>
      <c r="M60" s="5">
        <f t="shared" si="11"/>
        <v>4</v>
      </c>
      <c r="N60" s="24">
        <f t="shared" si="12"/>
        <v>0.26666666666666666</v>
      </c>
      <c r="O60" s="5">
        <f t="shared" si="1"/>
        <v>-3</v>
      </c>
      <c r="Q60" s="5">
        <f t="shared" si="9"/>
        <v>1</v>
      </c>
      <c r="R60" s="24">
        <f t="shared" si="10"/>
        <v>6.25E-2</v>
      </c>
      <c r="S60" s="5">
        <f t="shared" si="2"/>
        <v>-4</v>
      </c>
      <c r="U60" s="5" t="str">
        <f t="shared" si="3"/>
        <v>Pass</v>
      </c>
      <c r="V60" s="5" t="str">
        <f t="shared" si="4"/>
        <v>Pass</v>
      </c>
      <c r="W60" s="5" t="str">
        <f t="shared" si="5"/>
        <v>No Pass</v>
      </c>
      <c r="X60" s="5" t="str">
        <f t="shared" si="6"/>
        <v>No Pass</v>
      </c>
    </row>
    <row r="61" spans="2:24" x14ac:dyDescent="0.25">
      <c r="B61" s="5">
        <v>25756</v>
      </c>
      <c r="D61" s="4">
        <v>10</v>
      </c>
      <c r="E61" s="4">
        <v>20</v>
      </c>
      <c r="F61" s="4">
        <v>20</v>
      </c>
      <c r="G61" s="4">
        <v>22</v>
      </c>
      <c r="I61" s="5">
        <f t="shared" si="7"/>
        <v>10</v>
      </c>
      <c r="J61" s="24">
        <f t="shared" si="8"/>
        <v>0.5</v>
      </c>
      <c r="K61" s="5">
        <f t="shared" si="0"/>
        <v>-8</v>
      </c>
      <c r="M61" s="5">
        <f t="shared" si="11"/>
        <v>0</v>
      </c>
      <c r="N61" s="24">
        <f t="shared" si="12"/>
        <v>0</v>
      </c>
      <c r="O61" s="5">
        <f t="shared" si="1"/>
        <v>-8</v>
      </c>
      <c r="Q61" s="5">
        <f t="shared" si="9"/>
        <v>2</v>
      </c>
      <c r="R61" s="24">
        <f t="shared" si="10"/>
        <v>9.0909090909090912E-2</v>
      </c>
      <c r="S61" s="5">
        <f t="shared" si="2"/>
        <v>-10</v>
      </c>
      <c r="U61" s="5" t="str">
        <f t="shared" si="3"/>
        <v>Pass</v>
      </c>
      <c r="V61" s="5" t="str">
        <f t="shared" si="4"/>
        <v>No Pass</v>
      </c>
      <c r="W61" s="5" t="str">
        <f t="shared" si="5"/>
        <v>No Pass</v>
      </c>
      <c r="X61" s="5" t="str">
        <f t="shared" si="6"/>
        <v>No Pass</v>
      </c>
    </row>
    <row r="62" spans="2:24" x14ac:dyDescent="0.25">
      <c r="B62" s="5">
        <v>25758</v>
      </c>
      <c r="D62" s="4">
        <v>7</v>
      </c>
      <c r="E62" s="4">
        <v>10</v>
      </c>
      <c r="F62" s="4">
        <v>15</v>
      </c>
      <c r="G62" s="4">
        <v>14</v>
      </c>
      <c r="I62" s="5">
        <f t="shared" si="7"/>
        <v>3</v>
      </c>
      <c r="J62" s="24">
        <f t="shared" si="8"/>
        <v>0.3</v>
      </c>
      <c r="K62" s="5">
        <f t="shared" si="0"/>
        <v>2</v>
      </c>
      <c r="M62" s="5">
        <f t="shared" si="11"/>
        <v>5</v>
      </c>
      <c r="N62" s="24">
        <f t="shared" si="12"/>
        <v>0.33333333333333331</v>
      </c>
      <c r="O62" s="5">
        <f t="shared" si="1"/>
        <v>-3</v>
      </c>
      <c r="Q62" s="5">
        <f t="shared" si="9"/>
        <v>-1</v>
      </c>
      <c r="R62" s="24">
        <f t="shared" si="10"/>
        <v>-7.1428571428571425E-2</v>
      </c>
      <c r="S62" s="5">
        <f t="shared" si="2"/>
        <v>-2</v>
      </c>
      <c r="U62" s="5" t="str">
        <f t="shared" si="3"/>
        <v>Pass</v>
      </c>
      <c r="V62" s="5" t="str">
        <f t="shared" si="4"/>
        <v>Pass</v>
      </c>
      <c r="W62" s="5" t="str">
        <f t="shared" si="5"/>
        <v>No Pass</v>
      </c>
      <c r="X62" s="5" t="str">
        <f t="shared" si="6"/>
        <v>No Pass</v>
      </c>
    </row>
    <row r="63" spans="2:24" x14ac:dyDescent="0.25">
      <c r="B63" s="5">
        <v>25767</v>
      </c>
      <c r="D63" s="4">
        <v>15</v>
      </c>
      <c r="E63" s="4">
        <v>1</v>
      </c>
      <c r="F63" s="4">
        <v>3</v>
      </c>
      <c r="G63" s="4">
        <v>10</v>
      </c>
      <c r="I63" s="5">
        <f t="shared" si="7"/>
        <v>-14</v>
      </c>
      <c r="J63" s="24">
        <f t="shared" si="8"/>
        <v>-14</v>
      </c>
      <c r="K63" s="5">
        <f t="shared" si="0"/>
        <v>11</v>
      </c>
      <c r="M63" s="5">
        <f t="shared" si="11"/>
        <v>2</v>
      </c>
      <c r="N63" s="24">
        <f t="shared" si="12"/>
        <v>0.66666666666666663</v>
      </c>
      <c r="O63" s="5">
        <f t="shared" si="1"/>
        <v>9</v>
      </c>
      <c r="Q63" s="5">
        <f t="shared" si="9"/>
        <v>7</v>
      </c>
      <c r="R63" s="24">
        <f t="shared" si="10"/>
        <v>0.7</v>
      </c>
      <c r="S63" s="5">
        <f t="shared" si="2"/>
        <v>2</v>
      </c>
      <c r="U63" s="5" t="str">
        <f t="shared" si="3"/>
        <v>No Pass</v>
      </c>
      <c r="V63" s="5" t="str">
        <f t="shared" si="4"/>
        <v>Pass</v>
      </c>
      <c r="W63" s="5" t="str">
        <f t="shared" si="5"/>
        <v>Pass</v>
      </c>
      <c r="X63" s="5" t="str">
        <f t="shared" si="6"/>
        <v>Pass</v>
      </c>
    </row>
    <row r="64" spans="2:24" x14ac:dyDescent="0.25">
      <c r="B64" s="5">
        <v>25771</v>
      </c>
      <c r="D64" s="4">
        <v>12</v>
      </c>
      <c r="E64" s="4">
        <v>15</v>
      </c>
      <c r="F64" s="4">
        <v>14</v>
      </c>
      <c r="G64" s="4">
        <v>13</v>
      </c>
      <c r="I64" s="5">
        <f t="shared" si="7"/>
        <v>3</v>
      </c>
      <c r="J64" s="24">
        <f t="shared" si="8"/>
        <v>0.2</v>
      </c>
      <c r="K64" s="5">
        <f t="shared" si="0"/>
        <v>-3</v>
      </c>
      <c r="M64" s="5">
        <f t="shared" si="11"/>
        <v>-1</v>
      </c>
      <c r="N64" s="24">
        <f t="shared" si="12"/>
        <v>-7.1428571428571425E-2</v>
      </c>
      <c r="O64" s="5">
        <f t="shared" si="1"/>
        <v>-2</v>
      </c>
      <c r="Q64" s="5">
        <f t="shared" si="9"/>
        <v>-1</v>
      </c>
      <c r="R64" s="24">
        <f t="shared" si="10"/>
        <v>-7.6923076923076927E-2</v>
      </c>
      <c r="S64" s="5">
        <f t="shared" si="2"/>
        <v>-1</v>
      </c>
      <c r="U64" s="5" t="str">
        <f t="shared" si="3"/>
        <v>Pass</v>
      </c>
      <c r="V64" s="5" t="str">
        <f t="shared" si="4"/>
        <v>No Pass</v>
      </c>
      <c r="W64" s="5" t="str">
        <f t="shared" si="5"/>
        <v>No Pass</v>
      </c>
      <c r="X64" s="5" t="str">
        <f t="shared" si="6"/>
        <v>No Pass</v>
      </c>
    </row>
    <row r="65" spans="2:24" x14ac:dyDescent="0.25">
      <c r="B65" s="5">
        <v>25781</v>
      </c>
      <c r="D65" s="4">
        <v>18</v>
      </c>
      <c r="E65" s="5">
        <v>20</v>
      </c>
      <c r="F65" s="4">
        <v>22</v>
      </c>
      <c r="G65" s="4">
        <v>21</v>
      </c>
      <c r="I65" s="5">
        <f t="shared" si="7"/>
        <v>2</v>
      </c>
      <c r="J65" s="24">
        <f t="shared" si="8"/>
        <v>0.1</v>
      </c>
      <c r="K65" s="5">
        <f t="shared" si="0"/>
        <v>-8</v>
      </c>
      <c r="M65" s="5">
        <f t="shared" si="11"/>
        <v>2</v>
      </c>
      <c r="N65" s="24">
        <f t="shared" si="12"/>
        <v>9.0909090909090912E-2</v>
      </c>
      <c r="O65" s="5">
        <f t="shared" si="1"/>
        <v>-10</v>
      </c>
      <c r="Q65" s="5">
        <f t="shared" si="9"/>
        <v>-1</v>
      </c>
      <c r="R65" s="24">
        <f t="shared" si="10"/>
        <v>-4.7619047619047616E-2</v>
      </c>
      <c r="S65" s="5">
        <f t="shared" si="2"/>
        <v>-9</v>
      </c>
      <c r="U65" s="5" t="str">
        <f t="shared" si="3"/>
        <v>No Pass</v>
      </c>
      <c r="V65" s="5" t="str">
        <f t="shared" si="4"/>
        <v>No Pass</v>
      </c>
      <c r="W65" s="5" t="str">
        <f t="shared" si="5"/>
        <v>No Pass</v>
      </c>
      <c r="X65" s="5" t="str">
        <f t="shared" si="6"/>
        <v>No Pass</v>
      </c>
    </row>
    <row r="66" spans="2:24" x14ac:dyDescent="0.25">
      <c r="B66" s="5">
        <v>25791</v>
      </c>
      <c r="D66" s="4">
        <v>22</v>
      </c>
      <c r="E66" s="5">
        <v>17</v>
      </c>
      <c r="F66" s="4">
        <v>22</v>
      </c>
      <c r="G66" s="4">
        <v>14</v>
      </c>
      <c r="I66" s="5">
        <f t="shared" si="7"/>
        <v>-5</v>
      </c>
      <c r="J66" s="24">
        <f t="shared" si="8"/>
        <v>-0.29411764705882354</v>
      </c>
      <c r="K66" s="5">
        <f t="shared" si="0"/>
        <v>-5</v>
      </c>
      <c r="M66" s="5">
        <f t="shared" si="11"/>
        <v>5</v>
      </c>
      <c r="N66" s="24">
        <f t="shared" si="12"/>
        <v>0.22727272727272727</v>
      </c>
      <c r="O66" s="5">
        <f t="shared" si="1"/>
        <v>-10</v>
      </c>
      <c r="Q66" s="5">
        <f t="shared" si="9"/>
        <v>-8</v>
      </c>
      <c r="R66" s="24">
        <f t="shared" si="10"/>
        <v>-0.5714285714285714</v>
      </c>
      <c r="S66" s="5">
        <f t="shared" si="2"/>
        <v>-2</v>
      </c>
      <c r="U66" s="5" t="str">
        <f t="shared" si="3"/>
        <v>No Pass</v>
      </c>
      <c r="V66" s="5" t="str">
        <f t="shared" si="4"/>
        <v>No Pass</v>
      </c>
      <c r="W66" s="5" t="str">
        <f t="shared" si="5"/>
        <v>No Pass</v>
      </c>
      <c r="X66" s="5" t="str">
        <f t="shared" si="6"/>
        <v>No Pass</v>
      </c>
    </row>
    <row r="67" spans="2:24" x14ac:dyDescent="0.25">
      <c r="B67" s="5">
        <v>25806</v>
      </c>
      <c r="D67" s="4">
        <v>15</v>
      </c>
      <c r="E67" s="5">
        <v>15</v>
      </c>
      <c r="F67" s="4">
        <v>15</v>
      </c>
      <c r="G67" s="4">
        <v>20</v>
      </c>
      <c r="I67" s="5">
        <f t="shared" si="7"/>
        <v>0</v>
      </c>
      <c r="J67" s="24">
        <f t="shared" si="8"/>
        <v>0</v>
      </c>
      <c r="K67" s="5">
        <f t="shared" si="0"/>
        <v>-3</v>
      </c>
      <c r="M67" s="5">
        <f t="shared" si="11"/>
        <v>0</v>
      </c>
      <c r="N67" s="24">
        <f t="shared" si="12"/>
        <v>0</v>
      </c>
      <c r="O67" s="5">
        <f t="shared" si="1"/>
        <v>-3</v>
      </c>
      <c r="Q67" s="5">
        <f t="shared" si="9"/>
        <v>5</v>
      </c>
      <c r="R67" s="24">
        <f t="shared" si="10"/>
        <v>0.25</v>
      </c>
      <c r="S67" s="5">
        <f t="shared" si="2"/>
        <v>-8</v>
      </c>
      <c r="U67" s="5" t="str">
        <f t="shared" si="3"/>
        <v>No Pass</v>
      </c>
      <c r="V67" s="5" t="str">
        <f t="shared" si="4"/>
        <v>No Pass</v>
      </c>
      <c r="W67" s="5" t="str">
        <f t="shared" si="5"/>
        <v>No Pass</v>
      </c>
      <c r="X67" s="5" t="str">
        <f t="shared" si="6"/>
        <v>No Pass</v>
      </c>
    </row>
    <row r="68" spans="2:24" x14ac:dyDescent="0.25">
      <c r="B68" s="5">
        <v>25817</v>
      </c>
      <c r="D68" s="4">
        <v>6</v>
      </c>
      <c r="E68" s="5">
        <v>6</v>
      </c>
      <c r="F68" s="4">
        <v>7</v>
      </c>
      <c r="G68" s="4">
        <v>6</v>
      </c>
      <c r="I68" s="5">
        <f t="shared" si="7"/>
        <v>0</v>
      </c>
      <c r="J68" s="24">
        <f t="shared" si="8"/>
        <v>0</v>
      </c>
      <c r="K68" s="5">
        <f t="shared" si="0"/>
        <v>6</v>
      </c>
      <c r="M68" s="5">
        <f t="shared" si="11"/>
        <v>1</v>
      </c>
      <c r="N68" s="24">
        <f t="shared" si="12"/>
        <v>0.14285714285714285</v>
      </c>
      <c r="O68" s="5">
        <f t="shared" si="1"/>
        <v>5</v>
      </c>
      <c r="Q68" s="5">
        <f t="shared" si="9"/>
        <v>-1</v>
      </c>
      <c r="R68" s="24">
        <f t="shared" si="10"/>
        <v>-0.16666666666666666</v>
      </c>
      <c r="S68" s="5">
        <f t="shared" si="2"/>
        <v>6</v>
      </c>
      <c r="U68" s="5" t="str">
        <f t="shared" si="3"/>
        <v>Pass</v>
      </c>
      <c r="V68" s="5" t="str">
        <f t="shared" si="4"/>
        <v>Pass</v>
      </c>
      <c r="W68" s="5" t="str">
        <f t="shared" si="5"/>
        <v>Pass</v>
      </c>
      <c r="X68" s="5" t="str">
        <f t="shared" si="6"/>
        <v>Pass</v>
      </c>
    </row>
    <row r="69" spans="2:24" x14ac:dyDescent="0.25">
      <c r="B69" s="5">
        <v>25836</v>
      </c>
      <c r="D69" s="4">
        <v>25</v>
      </c>
      <c r="E69" s="4">
        <v>17</v>
      </c>
      <c r="F69" s="4">
        <v>28</v>
      </c>
      <c r="G69" s="4">
        <v>22</v>
      </c>
      <c r="I69" s="5">
        <f t="shared" si="7"/>
        <v>-8</v>
      </c>
      <c r="J69" s="24">
        <f t="shared" si="8"/>
        <v>-0.47058823529411764</v>
      </c>
      <c r="K69" s="5">
        <f t="shared" ref="K69:K132" si="13">12-E69</f>
        <v>-5</v>
      </c>
      <c r="M69" s="5">
        <f t="shared" si="11"/>
        <v>11</v>
      </c>
      <c r="N69" s="24">
        <f t="shared" si="12"/>
        <v>0.39285714285714285</v>
      </c>
      <c r="O69" s="5">
        <f t="shared" ref="O69:O132" si="14">12-F69</f>
        <v>-16</v>
      </c>
      <c r="Q69" s="5">
        <f t="shared" si="9"/>
        <v>-6</v>
      </c>
      <c r="R69" s="24">
        <f t="shared" si="10"/>
        <v>-0.27272727272727271</v>
      </c>
      <c r="S69" s="5">
        <f t="shared" ref="S69:S132" si="15">12-G69</f>
        <v>-10</v>
      </c>
      <c r="U69" s="5" t="str">
        <f t="shared" ref="U69:U132" si="16">IF(D69&lt;=12,"Pass","No Pass")</f>
        <v>No Pass</v>
      </c>
      <c r="V69" s="5" t="str">
        <f t="shared" ref="V69:V132" si="17">IF(E69&lt;=12,"Pass","No Pass")</f>
        <v>No Pass</v>
      </c>
      <c r="W69" s="5" t="str">
        <f t="shared" ref="W69:W132" si="18">IF(F69&lt;=12,"Pass","No Pass")</f>
        <v>No Pass</v>
      </c>
      <c r="X69" s="5" t="str">
        <f t="shared" ref="X69:X132" si="19">IF(G69&lt;=12,"Pass","No Pass")</f>
        <v>No Pass</v>
      </c>
    </row>
    <row r="70" spans="2:24" x14ac:dyDescent="0.25">
      <c r="B70" s="5">
        <v>25841</v>
      </c>
      <c r="D70" s="4">
        <v>5</v>
      </c>
      <c r="E70" s="4">
        <v>8</v>
      </c>
      <c r="F70" s="4">
        <v>10</v>
      </c>
      <c r="G70" s="4">
        <v>8</v>
      </c>
      <c r="I70" s="5">
        <f t="shared" ref="I70:I133" si="20">E70-D70</f>
        <v>3</v>
      </c>
      <c r="J70" s="24">
        <f t="shared" ref="J70:J133" si="21">I70/E70</f>
        <v>0.375</v>
      </c>
      <c r="K70" s="5">
        <f t="shared" si="13"/>
        <v>4</v>
      </c>
      <c r="M70" s="5">
        <f t="shared" si="11"/>
        <v>2</v>
      </c>
      <c r="N70" s="24">
        <f t="shared" si="12"/>
        <v>0.2</v>
      </c>
      <c r="O70" s="5">
        <f t="shared" si="14"/>
        <v>2</v>
      </c>
      <c r="Q70" s="5">
        <f t="shared" ref="Q70:Q133" si="22">G70-F70</f>
        <v>-2</v>
      </c>
      <c r="R70" s="24">
        <f t="shared" ref="R70:R133" si="23">Q70/G70</f>
        <v>-0.25</v>
      </c>
      <c r="S70" s="5">
        <f t="shared" si="15"/>
        <v>4</v>
      </c>
      <c r="U70" s="5" t="str">
        <f t="shared" si="16"/>
        <v>Pass</v>
      </c>
      <c r="V70" s="5" t="str">
        <f t="shared" si="17"/>
        <v>Pass</v>
      </c>
      <c r="W70" s="5" t="str">
        <f t="shared" si="18"/>
        <v>Pass</v>
      </c>
      <c r="X70" s="5" t="str">
        <f t="shared" si="19"/>
        <v>Pass</v>
      </c>
    </row>
    <row r="71" spans="2:24" x14ac:dyDescent="0.25">
      <c r="B71" s="5">
        <v>25849</v>
      </c>
      <c r="D71" s="4">
        <v>13</v>
      </c>
      <c r="E71" s="5">
        <v>15</v>
      </c>
      <c r="F71" s="4">
        <v>12</v>
      </c>
      <c r="G71" s="4">
        <v>19</v>
      </c>
      <c r="I71" s="5">
        <f t="shared" si="20"/>
        <v>2</v>
      </c>
      <c r="J71" s="24">
        <f t="shared" si="21"/>
        <v>0.13333333333333333</v>
      </c>
      <c r="K71" s="5">
        <f t="shared" si="13"/>
        <v>-3</v>
      </c>
      <c r="M71" s="5">
        <f t="shared" ref="M71:M134" si="24">F71-E71</f>
        <v>-3</v>
      </c>
      <c r="N71" s="24">
        <f t="shared" ref="N71:N134" si="25">M71/F71</f>
        <v>-0.25</v>
      </c>
      <c r="O71" s="5">
        <f t="shared" si="14"/>
        <v>0</v>
      </c>
      <c r="Q71" s="5">
        <f t="shared" si="22"/>
        <v>7</v>
      </c>
      <c r="R71" s="24">
        <f t="shared" si="23"/>
        <v>0.36842105263157893</v>
      </c>
      <c r="S71" s="5">
        <f t="shared" si="15"/>
        <v>-7</v>
      </c>
      <c r="U71" s="5" t="str">
        <f t="shared" si="16"/>
        <v>No Pass</v>
      </c>
      <c r="V71" s="5" t="str">
        <f t="shared" si="17"/>
        <v>No Pass</v>
      </c>
      <c r="W71" s="5" t="str">
        <f t="shared" si="18"/>
        <v>Pass</v>
      </c>
      <c r="X71" s="5" t="str">
        <f t="shared" si="19"/>
        <v>No Pass</v>
      </c>
    </row>
    <row r="72" spans="2:24" x14ac:dyDescent="0.25">
      <c r="B72" s="5">
        <v>25854</v>
      </c>
      <c r="D72" s="4">
        <v>0</v>
      </c>
      <c r="E72" s="5">
        <v>2</v>
      </c>
      <c r="F72" s="4">
        <v>2</v>
      </c>
      <c r="G72" s="4">
        <v>2</v>
      </c>
      <c r="I72" s="5">
        <f t="shared" si="20"/>
        <v>2</v>
      </c>
      <c r="J72" s="24">
        <f t="shared" si="21"/>
        <v>1</v>
      </c>
      <c r="K72" s="5">
        <f t="shared" si="13"/>
        <v>10</v>
      </c>
      <c r="M72" s="5">
        <f t="shared" si="24"/>
        <v>0</v>
      </c>
      <c r="N72" s="24">
        <f t="shared" si="25"/>
        <v>0</v>
      </c>
      <c r="O72" s="5">
        <f t="shared" si="14"/>
        <v>10</v>
      </c>
      <c r="Q72" s="5">
        <f t="shared" si="22"/>
        <v>0</v>
      </c>
      <c r="R72" s="24">
        <f t="shared" si="23"/>
        <v>0</v>
      </c>
      <c r="S72" s="5">
        <f t="shared" si="15"/>
        <v>10</v>
      </c>
      <c r="U72" s="5" t="str">
        <f t="shared" si="16"/>
        <v>Pass</v>
      </c>
      <c r="V72" s="5" t="str">
        <f t="shared" si="17"/>
        <v>Pass</v>
      </c>
      <c r="W72" s="5" t="str">
        <f t="shared" si="18"/>
        <v>Pass</v>
      </c>
      <c r="X72" s="5" t="str">
        <f t="shared" si="19"/>
        <v>Pass</v>
      </c>
    </row>
    <row r="73" spans="2:24" x14ac:dyDescent="0.25">
      <c r="B73" s="5">
        <v>25858</v>
      </c>
      <c r="D73" s="4">
        <v>2</v>
      </c>
      <c r="E73" s="5">
        <v>5</v>
      </c>
      <c r="F73" s="4">
        <v>7</v>
      </c>
      <c r="G73" s="4">
        <v>10</v>
      </c>
      <c r="I73" s="5">
        <f t="shared" si="20"/>
        <v>3</v>
      </c>
      <c r="J73" s="24">
        <f t="shared" si="21"/>
        <v>0.6</v>
      </c>
      <c r="K73" s="5">
        <f t="shared" si="13"/>
        <v>7</v>
      </c>
      <c r="M73" s="5">
        <f t="shared" si="24"/>
        <v>2</v>
      </c>
      <c r="N73" s="24">
        <f t="shared" si="25"/>
        <v>0.2857142857142857</v>
      </c>
      <c r="O73" s="5">
        <f t="shared" si="14"/>
        <v>5</v>
      </c>
      <c r="Q73" s="5">
        <f t="shared" si="22"/>
        <v>3</v>
      </c>
      <c r="R73" s="24">
        <f t="shared" si="23"/>
        <v>0.3</v>
      </c>
      <c r="S73" s="5">
        <f t="shared" si="15"/>
        <v>2</v>
      </c>
      <c r="U73" s="5" t="str">
        <f t="shared" si="16"/>
        <v>Pass</v>
      </c>
      <c r="V73" s="5" t="str">
        <f t="shared" si="17"/>
        <v>Pass</v>
      </c>
      <c r="W73" s="5" t="str">
        <f t="shared" si="18"/>
        <v>Pass</v>
      </c>
      <c r="X73" s="5" t="str">
        <f t="shared" si="19"/>
        <v>Pass</v>
      </c>
    </row>
    <row r="74" spans="2:24" x14ac:dyDescent="0.25">
      <c r="B74" s="5">
        <v>25865</v>
      </c>
      <c r="D74" s="4">
        <v>12</v>
      </c>
      <c r="E74" s="5">
        <v>15</v>
      </c>
      <c r="F74" s="4">
        <v>17</v>
      </c>
      <c r="G74" s="4">
        <v>20</v>
      </c>
      <c r="I74" s="5">
        <f t="shared" si="20"/>
        <v>3</v>
      </c>
      <c r="J74" s="24">
        <f t="shared" si="21"/>
        <v>0.2</v>
      </c>
      <c r="K74" s="5">
        <f t="shared" si="13"/>
        <v>-3</v>
      </c>
      <c r="M74" s="5">
        <f t="shared" si="24"/>
        <v>2</v>
      </c>
      <c r="N74" s="24">
        <f t="shared" si="25"/>
        <v>0.11764705882352941</v>
      </c>
      <c r="O74" s="5">
        <f t="shared" si="14"/>
        <v>-5</v>
      </c>
      <c r="Q74" s="5">
        <f t="shared" si="22"/>
        <v>3</v>
      </c>
      <c r="R74" s="24">
        <f t="shared" si="23"/>
        <v>0.15</v>
      </c>
      <c r="S74" s="5">
        <f t="shared" si="15"/>
        <v>-8</v>
      </c>
      <c r="U74" s="5" t="str">
        <f t="shared" si="16"/>
        <v>Pass</v>
      </c>
      <c r="V74" s="5" t="str">
        <f t="shared" si="17"/>
        <v>No Pass</v>
      </c>
      <c r="W74" s="5" t="str">
        <f t="shared" si="18"/>
        <v>No Pass</v>
      </c>
      <c r="X74" s="5" t="str">
        <f t="shared" si="19"/>
        <v>No Pass</v>
      </c>
    </row>
    <row r="75" spans="2:24" x14ac:dyDescent="0.25">
      <c r="B75" s="5">
        <v>25894</v>
      </c>
      <c r="D75" s="4">
        <v>5</v>
      </c>
      <c r="E75" s="5">
        <v>5</v>
      </c>
      <c r="F75" s="4">
        <v>5</v>
      </c>
      <c r="G75" s="4">
        <v>4</v>
      </c>
      <c r="I75" s="5">
        <f t="shared" si="20"/>
        <v>0</v>
      </c>
      <c r="J75" s="24">
        <f t="shared" si="21"/>
        <v>0</v>
      </c>
      <c r="K75" s="5">
        <f t="shared" si="13"/>
        <v>7</v>
      </c>
      <c r="M75" s="5">
        <f t="shared" si="24"/>
        <v>0</v>
      </c>
      <c r="N75" s="24">
        <f t="shared" si="25"/>
        <v>0</v>
      </c>
      <c r="O75" s="5">
        <f t="shared" si="14"/>
        <v>7</v>
      </c>
      <c r="Q75" s="5">
        <f t="shared" si="22"/>
        <v>-1</v>
      </c>
      <c r="R75" s="24">
        <f t="shared" si="23"/>
        <v>-0.25</v>
      </c>
      <c r="S75" s="5">
        <f t="shared" si="15"/>
        <v>8</v>
      </c>
      <c r="U75" s="5" t="str">
        <f t="shared" si="16"/>
        <v>Pass</v>
      </c>
      <c r="V75" s="5" t="str">
        <f t="shared" si="17"/>
        <v>Pass</v>
      </c>
      <c r="W75" s="5" t="str">
        <f t="shared" si="18"/>
        <v>Pass</v>
      </c>
      <c r="X75" s="5" t="str">
        <f t="shared" si="19"/>
        <v>Pass</v>
      </c>
    </row>
    <row r="76" spans="2:24" x14ac:dyDescent="0.25">
      <c r="B76" s="5">
        <v>25897</v>
      </c>
      <c r="D76" s="4">
        <v>15</v>
      </c>
      <c r="E76" s="5">
        <v>15</v>
      </c>
      <c r="F76" s="4">
        <v>20</v>
      </c>
      <c r="G76" s="4">
        <v>22</v>
      </c>
      <c r="I76" s="5">
        <f t="shared" si="20"/>
        <v>0</v>
      </c>
      <c r="J76" s="24">
        <f t="shared" si="21"/>
        <v>0</v>
      </c>
      <c r="K76" s="5">
        <f t="shared" si="13"/>
        <v>-3</v>
      </c>
      <c r="M76" s="5">
        <f t="shared" si="24"/>
        <v>5</v>
      </c>
      <c r="N76" s="24">
        <f t="shared" si="25"/>
        <v>0.25</v>
      </c>
      <c r="O76" s="5">
        <f t="shared" si="14"/>
        <v>-8</v>
      </c>
      <c r="Q76" s="5">
        <f t="shared" si="22"/>
        <v>2</v>
      </c>
      <c r="R76" s="24">
        <f t="shared" si="23"/>
        <v>9.0909090909090912E-2</v>
      </c>
      <c r="S76" s="5">
        <f t="shared" si="15"/>
        <v>-10</v>
      </c>
      <c r="U76" s="5" t="str">
        <f t="shared" si="16"/>
        <v>No Pass</v>
      </c>
      <c r="V76" s="5" t="str">
        <f t="shared" si="17"/>
        <v>No Pass</v>
      </c>
      <c r="W76" s="5" t="str">
        <f t="shared" si="18"/>
        <v>No Pass</v>
      </c>
      <c r="X76" s="5" t="str">
        <f t="shared" si="19"/>
        <v>No Pass</v>
      </c>
    </row>
    <row r="77" spans="2:24" x14ac:dyDescent="0.25">
      <c r="B77" s="5">
        <v>25910</v>
      </c>
      <c r="D77" s="4">
        <v>3</v>
      </c>
      <c r="E77" s="5">
        <v>5</v>
      </c>
      <c r="F77" s="4">
        <v>7</v>
      </c>
      <c r="G77" s="4">
        <v>10</v>
      </c>
      <c r="I77" s="5">
        <f t="shared" si="20"/>
        <v>2</v>
      </c>
      <c r="J77" s="24">
        <f t="shared" si="21"/>
        <v>0.4</v>
      </c>
      <c r="K77" s="5">
        <f t="shared" si="13"/>
        <v>7</v>
      </c>
      <c r="M77" s="5">
        <f t="shared" si="24"/>
        <v>2</v>
      </c>
      <c r="N77" s="24">
        <f t="shared" si="25"/>
        <v>0.2857142857142857</v>
      </c>
      <c r="O77" s="5">
        <f t="shared" si="14"/>
        <v>5</v>
      </c>
      <c r="Q77" s="5">
        <f t="shared" si="22"/>
        <v>3</v>
      </c>
      <c r="R77" s="24">
        <f t="shared" si="23"/>
        <v>0.3</v>
      </c>
      <c r="S77" s="5">
        <f t="shared" si="15"/>
        <v>2</v>
      </c>
      <c r="U77" s="5" t="str">
        <f t="shared" si="16"/>
        <v>Pass</v>
      </c>
      <c r="V77" s="5" t="str">
        <f t="shared" si="17"/>
        <v>Pass</v>
      </c>
      <c r="W77" s="5" t="str">
        <f t="shared" si="18"/>
        <v>Pass</v>
      </c>
      <c r="X77" s="5" t="str">
        <f t="shared" si="19"/>
        <v>Pass</v>
      </c>
    </row>
    <row r="78" spans="2:24" x14ac:dyDescent="0.25">
      <c r="B78" s="5">
        <v>25918</v>
      </c>
      <c r="D78" s="4">
        <v>10</v>
      </c>
      <c r="E78" s="4">
        <v>20</v>
      </c>
      <c r="F78" s="4">
        <v>22</v>
      </c>
      <c r="G78" s="4">
        <v>19</v>
      </c>
      <c r="I78" s="5">
        <f t="shared" si="20"/>
        <v>10</v>
      </c>
      <c r="J78" s="24">
        <f t="shared" si="21"/>
        <v>0.5</v>
      </c>
      <c r="K78" s="5">
        <f t="shared" si="13"/>
        <v>-8</v>
      </c>
      <c r="M78" s="5">
        <f t="shared" si="24"/>
        <v>2</v>
      </c>
      <c r="N78" s="24">
        <f t="shared" si="25"/>
        <v>9.0909090909090912E-2</v>
      </c>
      <c r="O78" s="5">
        <f t="shared" si="14"/>
        <v>-10</v>
      </c>
      <c r="Q78" s="5">
        <f t="shared" si="22"/>
        <v>-3</v>
      </c>
      <c r="R78" s="24">
        <f t="shared" si="23"/>
        <v>-0.15789473684210525</v>
      </c>
      <c r="S78" s="5">
        <f t="shared" si="15"/>
        <v>-7</v>
      </c>
      <c r="U78" s="5" t="str">
        <f t="shared" si="16"/>
        <v>Pass</v>
      </c>
      <c r="V78" s="5" t="str">
        <f t="shared" si="17"/>
        <v>No Pass</v>
      </c>
      <c r="W78" s="5" t="str">
        <f t="shared" si="18"/>
        <v>No Pass</v>
      </c>
      <c r="X78" s="5" t="str">
        <f t="shared" si="19"/>
        <v>No Pass</v>
      </c>
    </row>
    <row r="79" spans="2:24" x14ac:dyDescent="0.25">
      <c r="B79" s="5">
        <v>25964</v>
      </c>
      <c r="D79" s="4">
        <v>20</v>
      </c>
      <c r="E79" s="4">
        <v>10</v>
      </c>
      <c r="F79" s="4">
        <v>12</v>
      </c>
      <c r="G79" s="4">
        <v>15</v>
      </c>
      <c r="I79" s="5">
        <f t="shared" si="20"/>
        <v>-10</v>
      </c>
      <c r="J79" s="24">
        <f t="shared" si="21"/>
        <v>-1</v>
      </c>
      <c r="K79" s="5">
        <f t="shared" si="13"/>
        <v>2</v>
      </c>
      <c r="M79" s="5">
        <f t="shared" si="24"/>
        <v>2</v>
      </c>
      <c r="N79" s="24">
        <f t="shared" si="25"/>
        <v>0.16666666666666666</v>
      </c>
      <c r="O79" s="5">
        <f t="shared" si="14"/>
        <v>0</v>
      </c>
      <c r="Q79" s="5">
        <f t="shared" si="22"/>
        <v>3</v>
      </c>
      <c r="R79" s="24">
        <f t="shared" si="23"/>
        <v>0.2</v>
      </c>
      <c r="S79" s="5">
        <f t="shared" si="15"/>
        <v>-3</v>
      </c>
      <c r="U79" s="5" t="str">
        <f t="shared" si="16"/>
        <v>No Pass</v>
      </c>
      <c r="V79" s="5" t="str">
        <f t="shared" si="17"/>
        <v>Pass</v>
      </c>
      <c r="W79" s="5" t="str">
        <f t="shared" si="18"/>
        <v>Pass</v>
      </c>
      <c r="X79" s="5" t="str">
        <f t="shared" si="19"/>
        <v>No Pass</v>
      </c>
    </row>
    <row r="80" spans="2:24" x14ac:dyDescent="0.25">
      <c r="B80" s="5">
        <v>25975</v>
      </c>
      <c r="D80" s="4">
        <v>15</v>
      </c>
      <c r="E80" s="4">
        <v>10</v>
      </c>
      <c r="F80" s="4">
        <v>12</v>
      </c>
      <c r="G80" s="4">
        <v>15</v>
      </c>
      <c r="I80" s="5">
        <f t="shared" si="20"/>
        <v>-5</v>
      </c>
      <c r="J80" s="24">
        <f t="shared" si="21"/>
        <v>-0.5</v>
      </c>
      <c r="K80" s="5">
        <f t="shared" si="13"/>
        <v>2</v>
      </c>
      <c r="M80" s="5">
        <f t="shared" si="24"/>
        <v>2</v>
      </c>
      <c r="N80" s="24">
        <f t="shared" si="25"/>
        <v>0.16666666666666666</v>
      </c>
      <c r="O80" s="5">
        <f t="shared" si="14"/>
        <v>0</v>
      </c>
      <c r="Q80" s="5">
        <f t="shared" si="22"/>
        <v>3</v>
      </c>
      <c r="R80" s="24">
        <f t="shared" si="23"/>
        <v>0.2</v>
      </c>
      <c r="S80" s="5">
        <f t="shared" si="15"/>
        <v>-3</v>
      </c>
      <c r="U80" s="5" t="str">
        <f t="shared" si="16"/>
        <v>No Pass</v>
      </c>
      <c r="V80" s="5" t="str">
        <f t="shared" si="17"/>
        <v>Pass</v>
      </c>
      <c r="W80" s="5" t="str">
        <f t="shared" si="18"/>
        <v>Pass</v>
      </c>
      <c r="X80" s="5" t="str">
        <f t="shared" si="19"/>
        <v>No Pass</v>
      </c>
    </row>
    <row r="81" spans="2:24" x14ac:dyDescent="0.25">
      <c r="B81" s="5">
        <v>25978</v>
      </c>
      <c r="D81" s="4">
        <v>9</v>
      </c>
      <c r="E81" s="4">
        <v>10</v>
      </c>
      <c r="F81" s="4">
        <v>11</v>
      </c>
      <c r="G81" s="4">
        <v>12</v>
      </c>
      <c r="I81" s="5">
        <f t="shared" si="20"/>
        <v>1</v>
      </c>
      <c r="J81" s="24">
        <f t="shared" si="21"/>
        <v>0.1</v>
      </c>
      <c r="K81" s="5">
        <f t="shared" si="13"/>
        <v>2</v>
      </c>
      <c r="M81" s="5">
        <f t="shared" si="24"/>
        <v>1</v>
      </c>
      <c r="N81" s="24">
        <f t="shared" si="25"/>
        <v>9.0909090909090912E-2</v>
      </c>
      <c r="O81" s="5">
        <f t="shared" si="14"/>
        <v>1</v>
      </c>
      <c r="Q81" s="5">
        <f t="shared" si="22"/>
        <v>1</v>
      </c>
      <c r="R81" s="24">
        <f t="shared" si="23"/>
        <v>8.3333333333333329E-2</v>
      </c>
      <c r="S81" s="5">
        <f t="shared" si="15"/>
        <v>0</v>
      </c>
      <c r="U81" s="5" t="str">
        <f t="shared" si="16"/>
        <v>Pass</v>
      </c>
      <c r="V81" s="5" t="str">
        <f t="shared" si="17"/>
        <v>Pass</v>
      </c>
      <c r="W81" s="5" t="str">
        <f t="shared" si="18"/>
        <v>Pass</v>
      </c>
      <c r="X81" s="5" t="str">
        <f t="shared" si="19"/>
        <v>Pass</v>
      </c>
    </row>
    <row r="82" spans="2:24" x14ac:dyDescent="0.25">
      <c r="B82" s="5">
        <v>25980</v>
      </c>
      <c r="D82" s="4">
        <v>11</v>
      </c>
      <c r="E82" s="4">
        <v>15</v>
      </c>
      <c r="F82" s="4">
        <v>17</v>
      </c>
      <c r="G82" s="4">
        <v>20</v>
      </c>
      <c r="I82" s="5">
        <f t="shared" si="20"/>
        <v>4</v>
      </c>
      <c r="J82" s="24">
        <f t="shared" si="21"/>
        <v>0.26666666666666666</v>
      </c>
      <c r="K82" s="5">
        <f t="shared" si="13"/>
        <v>-3</v>
      </c>
      <c r="M82" s="5">
        <f t="shared" si="24"/>
        <v>2</v>
      </c>
      <c r="N82" s="24">
        <f t="shared" si="25"/>
        <v>0.11764705882352941</v>
      </c>
      <c r="O82" s="5">
        <f t="shared" si="14"/>
        <v>-5</v>
      </c>
      <c r="Q82" s="5">
        <f t="shared" si="22"/>
        <v>3</v>
      </c>
      <c r="R82" s="24">
        <f t="shared" si="23"/>
        <v>0.15</v>
      </c>
      <c r="S82" s="5">
        <f t="shared" si="15"/>
        <v>-8</v>
      </c>
      <c r="U82" s="5" t="str">
        <f t="shared" si="16"/>
        <v>Pass</v>
      </c>
      <c r="V82" s="5" t="str">
        <f t="shared" si="17"/>
        <v>No Pass</v>
      </c>
      <c r="W82" s="5" t="str">
        <f t="shared" si="18"/>
        <v>No Pass</v>
      </c>
      <c r="X82" s="5" t="str">
        <f t="shared" si="19"/>
        <v>No Pass</v>
      </c>
    </row>
    <row r="83" spans="2:24" x14ac:dyDescent="0.25">
      <c r="B83" s="5">
        <v>26002</v>
      </c>
      <c r="D83" s="4">
        <v>1</v>
      </c>
      <c r="E83" s="4">
        <v>1</v>
      </c>
      <c r="F83" s="4">
        <v>2</v>
      </c>
      <c r="G83" s="4">
        <v>5</v>
      </c>
      <c r="I83" s="5">
        <f t="shared" si="20"/>
        <v>0</v>
      </c>
      <c r="J83" s="24">
        <f t="shared" si="21"/>
        <v>0</v>
      </c>
      <c r="K83" s="5">
        <f t="shared" si="13"/>
        <v>11</v>
      </c>
      <c r="M83" s="5">
        <f t="shared" si="24"/>
        <v>1</v>
      </c>
      <c r="N83" s="24">
        <f t="shared" si="25"/>
        <v>0.5</v>
      </c>
      <c r="O83" s="5">
        <f t="shared" si="14"/>
        <v>10</v>
      </c>
      <c r="Q83" s="5">
        <f t="shared" si="22"/>
        <v>3</v>
      </c>
      <c r="R83" s="24">
        <f t="shared" si="23"/>
        <v>0.6</v>
      </c>
      <c r="S83" s="5">
        <f t="shared" si="15"/>
        <v>7</v>
      </c>
      <c r="U83" s="5" t="str">
        <f t="shared" si="16"/>
        <v>Pass</v>
      </c>
      <c r="V83" s="5" t="str">
        <f t="shared" si="17"/>
        <v>Pass</v>
      </c>
      <c r="W83" s="5" t="str">
        <f t="shared" si="18"/>
        <v>Pass</v>
      </c>
      <c r="X83" s="5" t="str">
        <f t="shared" si="19"/>
        <v>Pass</v>
      </c>
    </row>
    <row r="84" spans="2:24" x14ac:dyDescent="0.25">
      <c r="B84" s="5">
        <v>26005</v>
      </c>
      <c r="D84" s="4">
        <v>25</v>
      </c>
      <c r="E84" s="4">
        <v>25</v>
      </c>
      <c r="F84" s="4">
        <v>25</v>
      </c>
      <c r="G84" s="4">
        <v>25</v>
      </c>
      <c r="I84" s="5">
        <f t="shared" si="20"/>
        <v>0</v>
      </c>
      <c r="J84" s="24">
        <f t="shared" si="21"/>
        <v>0</v>
      </c>
      <c r="K84" s="5">
        <f t="shared" si="13"/>
        <v>-13</v>
      </c>
      <c r="M84" s="5">
        <f t="shared" si="24"/>
        <v>0</v>
      </c>
      <c r="N84" s="24">
        <f t="shared" si="25"/>
        <v>0</v>
      </c>
      <c r="O84" s="5">
        <f t="shared" si="14"/>
        <v>-13</v>
      </c>
      <c r="Q84" s="5">
        <f t="shared" si="22"/>
        <v>0</v>
      </c>
      <c r="R84" s="24">
        <f t="shared" si="23"/>
        <v>0</v>
      </c>
      <c r="S84" s="5">
        <f t="shared" si="15"/>
        <v>-13</v>
      </c>
      <c r="U84" s="5" t="str">
        <f t="shared" si="16"/>
        <v>No Pass</v>
      </c>
      <c r="V84" s="5" t="str">
        <f t="shared" si="17"/>
        <v>No Pass</v>
      </c>
      <c r="W84" s="5" t="str">
        <f t="shared" si="18"/>
        <v>No Pass</v>
      </c>
      <c r="X84" s="5" t="str">
        <f t="shared" si="19"/>
        <v>No Pass</v>
      </c>
    </row>
    <row r="85" spans="2:24" x14ac:dyDescent="0.25">
      <c r="B85" s="5">
        <v>26008</v>
      </c>
      <c r="D85" s="4">
        <v>18</v>
      </c>
      <c r="E85" s="5">
        <v>15</v>
      </c>
      <c r="F85" s="4">
        <v>18</v>
      </c>
      <c r="G85" s="4">
        <v>17</v>
      </c>
      <c r="I85" s="5">
        <f t="shared" si="20"/>
        <v>-3</v>
      </c>
      <c r="J85" s="24">
        <f t="shared" si="21"/>
        <v>-0.2</v>
      </c>
      <c r="K85" s="5">
        <f t="shared" si="13"/>
        <v>-3</v>
      </c>
      <c r="M85" s="5">
        <f t="shared" si="24"/>
        <v>3</v>
      </c>
      <c r="N85" s="24">
        <f t="shared" si="25"/>
        <v>0.16666666666666666</v>
      </c>
      <c r="O85" s="5">
        <f t="shared" si="14"/>
        <v>-6</v>
      </c>
      <c r="Q85" s="5">
        <f t="shared" si="22"/>
        <v>-1</v>
      </c>
      <c r="R85" s="24">
        <f t="shared" si="23"/>
        <v>-5.8823529411764705E-2</v>
      </c>
      <c r="S85" s="5">
        <f t="shared" si="15"/>
        <v>-5</v>
      </c>
      <c r="U85" s="5" t="str">
        <f t="shared" si="16"/>
        <v>No Pass</v>
      </c>
      <c r="V85" s="5" t="str">
        <f t="shared" si="17"/>
        <v>No Pass</v>
      </c>
      <c r="W85" s="5" t="str">
        <f t="shared" si="18"/>
        <v>No Pass</v>
      </c>
      <c r="X85" s="5" t="str">
        <f t="shared" si="19"/>
        <v>No Pass</v>
      </c>
    </row>
    <row r="86" spans="2:24" x14ac:dyDescent="0.25">
      <c r="B86" s="5">
        <v>26010</v>
      </c>
      <c r="D86" s="4">
        <v>25</v>
      </c>
      <c r="E86" s="5">
        <v>15</v>
      </c>
      <c r="F86" s="4">
        <v>10</v>
      </c>
      <c r="G86" s="4">
        <v>16</v>
      </c>
      <c r="I86" s="5">
        <f t="shared" si="20"/>
        <v>-10</v>
      </c>
      <c r="J86" s="24">
        <f t="shared" si="21"/>
        <v>-0.66666666666666663</v>
      </c>
      <c r="K86" s="5">
        <f t="shared" si="13"/>
        <v>-3</v>
      </c>
      <c r="M86" s="5">
        <f t="shared" si="24"/>
        <v>-5</v>
      </c>
      <c r="N86" s="24">
        <f t="shared" si="25"/>
        <v>-0.5</v>
      </c>
      <c r="O86" s="5">
        <f t="shared" si="14"/>
        <v>2</v>
      </c>
      <c r="Q86" s="5">
        <f t="shared" si="22"/>
        <v>6</v>
      </c>
      <c r="R86" s="24">
        <f t="shared" si="23"/>
        <v>0.375</v>
      </c>
      <c r="S86" s="5">
        <f t="shared" si="15"/>
        <v>-4</v>
      </c>
      <c r="U86" s="5" t="str">
        <f t="shared" si="16"/>
        <v>No Pass</v>
      </c>
      <c r="V86" s="5" t="str">
        <f t="shared" si="17"/>
        <v>No Pass</v>
      </c>
      <c r="W86" s="5" t="str">
        <f t="shared" si="18"/>
        <v>Pass</v>
      </c>
      <c r="X86" s="5" t="str">
        <f t="shared" si="19"/>
        <v>No Pass</v>
      </c>
    </row>
    <row r="87" spans="2:24" x14ac:dyDescent="0.25">
      <c r="B87" s="5">
        <v>26013</v>
      </c>
      <c r="D87" s="4">
        <v>17</v>
      </c>
      <c r="E87" s="5">
        <v>15</v>
      </c>
      <c r="F87" s="4">
        <v>17</v>
      </c>
      <c r="G87" s="4">
        <v>20</v>
      </c>
      <c r="I87" s="5">
        <f t="shared" si="20"/>
        <v>-2</v>
      </c>
      <c r="J87" s="24">
        <f t="shared" si="21"/>
        <v>-0.13333333333333333</v>
      </c>
      <c r="K87" s="5">
        <f t="shared" si="13"/>
        <v>-3</v>
      </c>
      <c r="M87" s="5">
        <f t="shared" si="24"/>
        <v>2</v>
      </c>
      <c r="N87" s="24">
        <f t="shared" si="25"/>
        <v>0.11764705882352941</v>
      </c>
      <c r="O87" s="5">
        <f t="shared" si="14"/>
        <v>-5</v>
      </c>
      <c r="Q87" s="5">
        <f t="shared" si="22"/>
        <v>3</v>
      </c>
      <c r="R87" s="24">
        <f t="shared" si="23"/>
        <v>0.15</v>
      </c>
      <c r="S87" s="5">
        <f t="shared" si="15"/>
        <v>-8</v>
      </c>
      <c r="U87" s="5" t="str">
        <f t="shared" si="16"/>
        <v>No Pass</v>
      </c>
      <c r="V87" s="5" t="str">
        <f t="shared" si="17"/>
        <v>No Pass</v>
      </c>
      <c r="W87" s="5" t="str">
        <f t="shared" si="18"/>
        <v>No Pass</v>
      </c>
      <c r="X87" s="5" t="str">
        <f t="shared" si="19"/>
        <v>No Pass</v>
      </c>
    </row>
    <row r="88" spans="2:24" x14ac:dyDescent="0.25">
      <c r="B88" s="5">
        <v>26019</v>
      </c>
      <c r="D88" s="4">
        <v>15</v>
      </c>
      <c r="E88" s="5">
        <v>15</v>
      </c>
      <c r="F88" s="4">
        <v>18</v>
      </c>
      <c r="G88" s="4">
        <v>20</v>
      </c>
      <c r="I88" s="5">
        <f t="shared" si="20"/>
        <v>0</v>
      </c>
      <c r="J88" s="24">
        <f t="shared" si="21"/>
        <v>0</v>
      </c>
      <c r="K88" s="5">
        <f t="shared" si="13"/>
        <v>-3</v>
      </c>
      <c r="M88" s="5">
        <f t="shared" si="24"/>
        <v>3</v>
      </c>
      <c r="N88" s="24">
        <f t="shared" si="25"/>
        <v>0.16666666666666666</v>
      </c>
      <c r="O88" s="5">
        <f t="shared" si="14"/>
        <v>-6</v>
      </c>
      <c r="Q88" s="5">
        <f t="shared" si="22"/>
        <v>2</v>
      </c>
      <c r="R88" s="24">
        <f t="shared" si="23"/>
        <v>0.1</v>
      </c>
      <c r="S88" s="5">
        <f t="shared" si="15"/>
        <v>-8</v>
      </c>
      <c r="U88" s="5" t="str">
        <f t="shared" si="16"/>
        <v>No Pass</v>
      </c>
      <c r="V88" s="5" t="str">
        <f t="shared" si="17"/>
        <v>No Pass</v>
      </c>
      <c r="W88" s="5" t="str">
        <f t="shared" si="18"/>
        <v>No Pass</v>
      </c>
      <c r="X88" s="5" t="str">
        <f t="shared" si="19"/>
        <v>No Pass</v>
      </c>
    </row>
    <row r="89" spans="2:24" x14ac:dyDescent="0.25">
      <c r="B89" s="5">
        <v>26037</v>
      </c>
      <c r="D89" s="4">
        <v>15</v>
      </c>
      <c r="E89" s="5">
        <v>17</v>
      </c>
      <c r="F89" s="4">
        <v>14</v>
      </c>
      <c r="G89" s="4">
        <v>15</v>
      </c>
      <c r="I89" s="5">
        <f t="shared" si="20"/>
        <v>2</v>
      </c>
      <c r="J89" s="24">
        <f t="shared" si="21"/>
        <v>0.11764705882352941</v>
      </c>
      <c r="K89" s="5">
        <f t="shared" si="13"/>
        <v>-5</v>
      </c>
      <c r="M89" s="5">
        <f t="shared" si="24"/>
        <v>-3</v>
      </c>
      <c r="N89" s="24">
        <f t="shared" si="25"/>
        <v>-0.21428571428571427</v>
      </c>
      <c r="O89" s="5">
        <f t="shared" si="14"/>
        <v>-2</v>
      </c>
      <c r="Q89" s="5">
        <f t="shared" si="22"/>
        <v>1</v>
      </c>
      <c r="R89" s="24">
        <f t="shared" si="23"/>
        <v>6.6666666666666666E-2</v>
      </c>
      <c r="S89" s="5">
        <f t="shared" si="15"/>
        <v>-3</v>
      </c>
      <c r="U89" s="5" t="str">
        <f t="shared" si="16"/>
        <v>No Pass</v>
      </c>
      <c r="V89" s="5" t="str">
        <f t="shared" si="17"/>
        <v>No Pass</v>
      </c>
      <c r="W89" s="5" t="str">
        <f t="shared" si="18"/>
        <v>No Pass</v>
      </c>
      <c r="X89" s="5" t="str">
        <f t="shared" si="19"/>
        <v>No Pass</v>
      </c>
    </row>
    <row r="90" spans="2:24" x14ac:dyDescent="0.25">
      <c r="B90" s="5">
        <v>26048</v>
      </c>
      <c r="D90" s="4">
        <v>25</v>
      </c>
      <c r="E90" s="5">
        <v>25</v>
      </c>
      <c r="F90" s="4">
        <v>20</v>
      </c>
      <c r="G90" s="4">
        <v>22</v>
      </c>
      <c r="I90" s="5">
        <f t="shared" si="20"/>
        <v>0</v>
      </c>
      <c r="J90" s="24">
        <f t="shared" si="21"/>
        <v>0</v>
      </c>
      <c r="K90" s="5">
        <f t="shared" si="13"/>
        <v>-13</v>
      </c>
      <c r="M90" s="5">
        <f t="shared" si="24"/>
        <v>-5</v>
      </c>
      <c r="N90" s="24">
        <f t="shared" si="25"/>
        <v>-0.25</v>
      </c>
      <c r="O90" s="5">
        <f t="shared" si="14"/>
        <v>-8</v>
      </c>
      <c r="Q90" s="5">
        <f t="shared" si="22"/>
        <v>2</v>
      </c>
      <c r="R90" s="24">
        <f t="shared" si="23"/>
        <v>9.0909090909090912E-2</v>
      </c>
      <c r="S90" s="5">
        <f t="shared" si="15"/>
        <v>-10</v>
      </c>
      <c r="U90" s="5" t="str">
        <f t="shared" si="16"/>
        <v>No Pass</v>
      </c>
      <c r="V90" s="5" t="str">
        <f t="shared" si="17"/>
        <v>No Pass</v>
      </c>
      <c r="W90" s="5" t="str">
        <f t="shared" si="18"/>
        <v>No Pass</v>
      </c>
      <c r="X90" s="5" t="str">
        <f t="shared" si="19"/>
        <v>No Pass</v>
      </c>
    </row>
    <row r="91" spans="2:24" x14ac:dyDescent="0.25">
      <c r="B91" s="5">
        <v>26066</v>
      </c>
      <c r="D91" s="4">
        <v>25</v>
      </c>
      <c r="E91" s="5">
        <v>20</v>
      </c>
      <c r="F91" s="4">
        <v>23</v>
      </c>
      <c r="G91" s="4">
        <v>25</v>
      </c>
      <c r="I91" s="5">
        <f t="shared" si="20"/>
        <v>-5</v>
      </c>
      <c r="J91" s="24">
        <f t="shared" si="21"/>
        <v>-0.25</v>
      </c>
      <c r="K91" s="5">
        <f t="shared" si="13"/>
        <v>-8</v>
      </c>
      <c r="M91" s="5">
        <f t="shared" si="24"/>
        <v>3</v>
      </c>
      <c r="N91" s="24">
        <f t="shared" si="25"/>
        <v>0.13043478260869565</v>
      </c>
      <c r="O91" s="5">
        <f t="shared" si="14"/>
        <v>-11</v>
      </c>
      <c r="Q91" s="5">
        <f t="shared" si="22"/>
        <v>2</v>
      </c>
      <c r="R91" s="24">
        <f t="shared" si="23"/>
        <v>0.08</v>
      </c>
      <c r="S91" s="5">
        <f t="shared" si="15"/>
        <v>-13</v>
      </c>
      <c r="U91" s="5" t="str">
        <f t="shared" si="16"/>
        <v>No Pass</v>
      </c>
      <c r="V91" s="5" t="str">
        <f t="shared" si="17"/>
        <v>No Pass</v>
      </c>
      <c r="W91" s="5" t="str">
        <f t="shared" si="18"/>
        <v>No Pass</v>
      </c>
      <c r="X91" s="5" t="str">
        <f t="shared" si="19"/>
        <v>No Pass</v>
      </c>
    </row>
    <row r="92" spans="2:24" x14ac:dyDescent="0.25">
      <c r="B92" s="5">
        <v>26068</v>
      </c>
      <c r="D92" s="4">
        <v>5</v>
      </c>
      <c r="E92" s="5">
        <v>6</v>
      </c>
      <c r="F92" s="4">
        <v>7</v>
      </c>
      <c r="G92" s="4">
        <v>9</v>
      </c>
      <c r="I92" s="5">
        <f t="shared" si="20"/>
        <v>1</v>
      </c>
      <c r="J92" s="24">
        <f t="shared" si="21"/>
        <v>0.16666666666666666</v>
      </c>
      <c r="K92" s="5">
        <f t="shared" si="13"/>
        <v>6</v>
      </c>
      <c r="M92" s="5">
        <f t="shared" si="24"/>
        <v>1</v>
      </c>
      <c r="N92" s="24">
        <f t="shared" si="25"/>
        <v>0.14285714285714285</v>
      </c>
      <c r="O92" s="5">
        <f t="shared" si="14"/>
        <v>5</v>
      </c>
      <c r="Q92" s="5">
        <f t="shared" si="22"/>
        <v>2</v>
      </c>
      <c r="R92" s="24">
        <f t="shared" si="23"/>
        <v>0.22222222222222221</v>
      </c>
      <c r="S92" s="5">
        <f t="shared" si="15"/>
        <v>3</v>
      </c>
      <c r="U92" s="5" t="str">
        <f t="shared" si="16"/>
        <v>Pass</v>
      </c>
      <c r="V92" s="5" t="str">
        <f t="shared" si="17"/>
        <v>Pass</v>
      </c>
      <c r="W92" s="5" t="str">
        <f t="shared" si="18"/>
        <v>Pass</v>
      </c>
      <c r="X92" s="5" t="str">
        <f t="shared" si="19"/>
        <v>Pass</v>
      </c>
    </row>
    <row r="93" spans="2:24" x14ac:dyDescent="0.25">
      <c r="B93" s="5">
        <v>26073</v>
      </c>
      <c r="D93" s="4">
        <v>15</v>
      </c>
      <c r="E93" s="5">
        <v>10</v>
      </c>
      <c r="F93" s="4">
        <v>10</v>
      </c>
      <c r="G93" s="4">
        <v>15</v>
      </c>
      <c r="I93" s="5">
        <f t="shared" si="20"/>
        <v>-5</v>
      </c>
      <c r="J93" s="24">
        <f t="shared" si="21"/>
        <v>-0.5</v>
      </c>
      <c r="K93" s="5">
        <f t="shared" si="13"/>
        <v>2</v>
      </c>
      <c r="M93" s="5">
        <f t="shared" si="24"/>
        <v>0</v>
      </c>
      <c r="N93" s="24">
        <f t="shared" si="25"/>
        <v>0</v>
      </c>
      <c r="O93" s="5">
        <f t="shared" si="14"/>
        <v>2</v>
      </c>
      <c r="Q93" s="5">
        <f t="shared" si="22"/>
        <v>5</v>
      </c>
      <c r="R93" s="24">
        <f t="shared" si="23"/>
        <v>0.33333333333333331</v>
      </c>
      <c r="S93" s="5">
        <f t="shared" si="15"/>
        <v>-3</v>
      </c>
      <c r="U93" s="5" t="str">
        <f t="shared" si="16"/>
        <v>No Pass</v>
      </c>
      <c r="V93" s="5" t="str">
        <f t="shared" si="17"/>
        <v>Pass</v>
      </c>
      <c r="W93" s="5" t="str">
        <f t="shared" si="18"/>
        <v>Pass</v>
      </c>
      <c r="X93" s="5" t="str">
        <f t="shared" si="19"/>
        <v>No Pass</v>
      </c>
    </row>
    <row r="94" spans="2:24" x14ac:dyDescent="0.25">
      <c r="B94" s="5">
        <v>26087</v>
      </c>
      <c r="D94" s="4">
        <v>4</v>
      </c>
      <c r="E94" s="5">
        <v>5</v>
      </c>
      <c r="F94" s="4">
        <v>8</v>
      </c>
      <c r="G94" s="4">
        <v>10</v>
      </c>
      <c r="I94" s="5">
        <f t="shared" si="20"/>
        <v>1</v>
      </c>
      <c r="J94" s="24">
        <f t="shared" si="21"/>
        <v>0.2</v>
      </c>
      <c r="K94" s="5">
        <f t="shared" si="13"/>
        <v>7</v>
      </c>
      <c r="M94" s="5">
        <f t="shared" si="24"/>
        <v>3</v>
      </c>
      <c r="N94" s="24">
        <f t="shared" si="25"/>
        <v>0.375</v>
      </c>
      <c r="O94" s="5">
        <f t="shared" si="14"/>
        <v>4</v>
      </c>
      <c r="Q94" s="5">
        <f t="shared" si="22"/>
        <v>2</v>
      </c>
      <c r="R94" s="24">
        <f t="shared" si="23"/>
        <v>0.2</v>
      </c>
      <c r="S94" s="5">
        <f t="shared" si="15"/>
        <v>2</v>
      </c>
      <c r="U94" s="5" t="str">
        <f t="shared" si="16"/>
        <v>Pass</v>
      </c>
      <c r="V94" s="5" t="str">
        <f t="shared" si="17"/>
        <v>Pass</v>
      </c>
      <c r="W94" s="5" t="str">
        <f t="shared" si="18"/>
        <v>Pass</v>
      </c>
      <c r="X94" s="5" t="str">
        <f t="shared" si="19"/>
        <v>Pass</v>
      </c>
    </row>
    <row r="95" spans="2:24" x14ac:dyDescent="0.25">
      <c r="B95" s="5">
        <v>26089</v>
      </c>
      <c r="D95" s="4">
        <v>9</v>
      </c>
      <c r="E95" s="5">
        <v>9</v>
      </c>
      <c r="F95" s="4">
        <v>10</v>
      </c>
      <c r="G95" s="4">
        <v>15</v>
      </c>
      <c r="I95" s="5">
        <f t="shared" si="20"/>
        <v>0</v>
      </c>
      <c r="J95" s="24">
        <f t="shared" si="21"/>
        <v>0</v>
      </c>
      <c r="K95" s="5">
        <f t="shared" si="13"/>
        <v>3</v>
      </c>
      <c r="M95" s="5">
        <f t="shared" si="24"/>
        <v>1</v>
      </c>
      <c r="N95" s="24">
        <f t="shared" si="25"/>
        <v>0.1</v>
      </c>
      <c r="O95" s="5">
        <f t="shared" si="14"/>
        <v>2</v>
      </c>
      <c r="Q95" s="5">
        <f t="shared" si="22"/>
        <v>5</v>
      </c>
      <c r="R95" s="24">
        <f t="shared" si="23"/>
        <v>0.33333333333333331</v>
      </c>
      <c r="S95" s="5">
        <f t="shared" si="15"/>
        <v>-3</v>
      </c>
      <c r="U95" s="5" t="str">
        <f t="shared" si="16"/>
        <v>Pass</v>
      </c>
      <c r="V95" s="5" t="str">
        <f t="shared" si="17"/>
        <v>Pass</v>
      </c>
      <c r="W95" s="5" t="str">
        <f t="shared" si="18"/>
        <v>Pass</v>
      </c>
      <c r="X95" s="5" t="str">
        <f t="shared" si="19"/>
        <v>No Pass</v>
      </c>
    </row>
    <row r="96" spans="2:24" x14ac:dyDescent="0.25">
      <c r="B96" s="5">
        <v>26104</v>
      </c>
      <c r="D96" s="4">
        <v>20</v>
      </c>
      <c r="E96" s="5">
        <v>12</v>
      </c>
      <c r="F96" s="4">
        <v>10</v>
      </c>
      <c r="G96" s="4">
        <v>15</v>
      </c>
      <c r="I96" s="5">
        <f t="shared" si="20"/>
        <v>-8</v>
      </c>
      <c r="J96" s="24">
        <f t="shared" si="21"/>
        <v>-0.66666666666666663</v>
      </c>
      <c r="K96" s="5">
        <f t="shared" si="13"/>
        <v>0</v>
      </c>
      <c r="M96" s="5">
        <f t="shared" si="24"/>
        <v>-2</v>
      </c>
      <c r="N96" s="24">
        <f t="shared" si="25"/>
        <v>-0.2</v>
      </c>
      <c r="O96" s="5">
        <f t="shared" si="14"/>
        <v>2</v>
      </c>
      <c r="Q96" s="5">
        <f t="shared" si="22"/>
        <v>5</v>
      </c>
      <c r="R96" s="24">
        <f t="shared" si="23"/>
        <v>0.33333333333333331</v>
      </c>
      <c r="S96" s="5">
        <f t="shared" si="15"/>
        <v>-3</v>
      </c>
      <c r="U96" s="5" t="str">
        <f t="shared" si="16"/>
        <v>No Pass</v>
      </c>
      <c r="V96" s="5" t="str">
        <f t="shared" si="17"/>
        <v>Pass</v>
      </c>
      <c r="W96" s="5" t="str">
        <f t="shared" si="18"/>
        <v>Pass</v>
      </c>
      <c r="X96" s="5" t="str">
        <f t="shared" si="19"/>
        <v>No Pass</v>
      </c>
    </row>
    <row r="97" spans="2:24" x14ac:dyDescent="0.25">
      <c r="B97" s="5">
        <v>26113</v>
      </c>
      <c r="D97" s="4">
        <v>22</v>
      </c>
      <c r="E97" s="5">
        <v>15</v>
      </c>
      <c r="F97" s="4">
        <v>20</v>
      </c>
      <c r="G97" s="4">
        <v>22</v>
      </c>
      <c r="I97" s="5">
        <f t="shared" si="20"/>
        <v>-7</v>
      </c>
      <c r="J97" s="24">
        <f t="shared" si="21"/>
        <v>-0.46666666666666667</v>
      </c>
      <c r="K97" s="5">
        <f t="shared" si="13"/>
        <v>-3</v>
      </c>
      <c r="M97" s="5">
        <f t="shared" si="24"/>
        <v>5</v>
      </c>
      <c r="N97" s="24">
        <f t="shared" si="25"/>
        <v>0.25</v>
      </c>
      <c r="O97" s="5">
        <f t="shared" si="14"/>
        <v>-8</v>
      </c>
      <c r="Q97" s="5">
        <f t="shared" si="22"/>
        <v>2</v>
      </c>
      <c r="R97" s="24">
        <f t="shared" si="23"/>
        <v>9.0909090909090912E-2</v>
      </c>
      <c r="S97" s="5">
        <f t="shared" si="15"/>
        <v>-10</v>
      </c>
      <c r="U97" s="5" t="str">
        <f t="shared" si="16"/>
        <v>No Pass</v>
      </c>
      <c r="V97" s="5" t="str">
        <f t="shared" si="17"/>
        <v>No Pass</v>
      </c>
      <c r="W97" s="5" t="str">
        <f t="shared" si="18"/>
        <v>No Pass</v>
      </c>
      <c r="X97" s="5" t="str">
        <f t="shared" si="19"/>
        <v>No Pass</v>
      </c>
    </row>
    <row r="98" spans="2:24" x14ac:dyDescent="0.25">
      <c r="B98" s="5">
        <v>26146</v>
      </c>
      <c r="D98" s="4">
        <v>7</v>
      </c>
      <c r="E98" s="5">
        <v>4</v>
      </c>
      <c r="F98" s="4">
        <v>10</v>
      </c>
      <c r="G98" s="4">
        <v>9</v>
      </c>
      <c r="I98" s="5">
        <f t="shared" si="20"/>
        <v>-3</v>
      </c>
      <c r="J98" s="24">
        <f t="shared" si="21"/>
        <v>-0.75</v>
      </c>
      <c r="K98" s="5">
        <f t="shared" si="13"/>
        <v>8</v>
      </c>
      <c r="M98" s="5">
        <f t="shared" si="24"/>
        <v>6</v>
      </c>
      <c r="N98" s="24">
        <f t="shared" si="25"/>
        <v>0.6</v>
      </c>
      <c r="O98" s="5">
        <f t="shared" si="14"/>
        <v>2</v>
      </c>
      <c r="Q98" s="5">
        <f t="shared" si="22"/>
        <v>-1</v>
      </c>
      <c r="R98" s="24">
        <f t="shared" si="23"/>
        <v>-0.1111111111111111</v>
      </c>
      <c r="S98" s="5">
        <f t="shared" si="15"/>
        <v>3</v>
      </c>
      <c r="U98" s="5" t="str">
        <f t="shared" si="16"/>
        <v>Pass</v>
      </c>
      <c r="V98" s="5" t="str">
        <f t="shared" si="17"/>
        <v>Pass</v>
      </c>
      <c r="W98" s="5" t="str">
        <f t="shared" si="18"/>
        <v>Pass</v>
      </c>
      <c r="X98" s="5" t="str">
        <f t="shared" si="19"/>
        <v>Pass</v>
      </c>
    </row>
    <row r="99" spans="2:24" x14ac:dyDescent="0.25">
      <c r="B99" s="5">
        <v>26150</v>
      </c>
      <c r="D99" s="4">
        <v>7</v>
      </c>
      <c r="E99" s="4">
        <v>13</v>
      </c>
      <c r="F99" s="4">
        <v>15</v>
      </c>
      <c r="G99" s="4">
        <v>9</v>
      </c>
      <c r="I99" s="5">
        <f t="shared" si="20"/>
        <v>6</v>
      </c>
      <c r="J99" s="24">
        <f t="shared" si="21"/>
        <v>0.46153846153846156</v>
      </c>
      <c r="K99" s="5">
        <f t="shared" si="13"/>
        <v>-1</v>
      </c>
      <c r="M99" s="5">
        <f t="shared" si="24"/>
        <v>2</v>
      </c>
      <c r="N99" s="24">
        <f t="shared" si="25"/>
        <v>0.13333333333333333</v>
      </c>
      <c r="O99" s="5">
        <f t="shared" si="14"/>
        <v>-3</v>
      </c>
      <c r="Q99" s="5">
        <f t="shared" si="22"/>
        <v>-6</v>
      </c>
      <c r="R99" s="24">
        <f t="shared" si="23"/>
        <v>-0.66666666666666663</v>
      </c>
      <c r="S99" s="5">
        <f t="shared" si="15"/>
        <v>3</v>
      </c>
      <c r="U99" s="5" t="str">
        <f t="shared" si="16"/>
        <v>Pass</v>
      </c>
      <c r="V99" s="5" t="str">
        <f t="shared" si="17"/>
        <v>No Pass</v>
      </c>
      <c r="W99" s="5" t="str">
        <f t="shared" si="18"/>
        <v>No Pass</v>
      </c>
      <c r="X99" s="5" t="str">
        <f t="shared" si="19"/>
        <v>Pass</v>
      </c>
    </row>
    <row r="100" spans="2:24" x14ac:dyDescent="0.25">
      <c r="B100" s="5">
        <v>26166</v>
      </c>
      <c r="D100" s="4">
        <v>14</v>
      </c>
      <c r="E100" s="4">
        <v>10</v>
      </c>
      <c r="F100" s="4">
        <v>15</v>
      </c>
      <c r="G100" s="4">
        <v>12</v>
      </c>
      <c r="I100" s="5">
        <f t="shared" si="20"/>
        <v>-4</v>
      </c>
      <c r="J100" s="24">
        <f t="shared" si="21"/>
        <v>-0.4</v>
      </c>
      <c r="K100" s="5">
        <f t="shared" si="13"/>
        <v>2</v>
      </c>
      <c r="M100" s="5">
        <f t="shared" si="24"/>
        <v>5</v>
      </c>
      <c r="N100" s="24">
        <f t="shared" si="25"/>
        <v>0.33333333333333331</v>
      </c>
      <c r="O100" s="5">
        <f t="shared" si="14"/>
        <v>-3</v>
      </c>
      <c r="Q100" s="5">
        <f t="shared" si="22"/>
        <v>-3</v>
      </c>
      <c r="R100" s="24">
        <f t="shared" si="23"/>
        <v>-0.25</v>
      </c>
      <c r="S100" s="5">
        <f t="shared" si="15"/>
        <v>0</v>
      </c>
      <c r="U100" s="5" t="str">
        <f t="shared" si="16"/>
        <v>No Pass</v>
      </c>
      <c r="V100" s="5" t="str">
        <f t="shared" si="17"/>
        <v>Pass</v>
      </c>
      <c r="W100" s="5" t="str">
        <f t="shared" si="18"/>
        <v>No Pass</v>
      </c>
      <c r="X100" s="5" t="str">
        <f t="shared" si="19"/>
        <v>Pass</v>
      </c>
    </row>
    <row r="101" spans="2:24" x14ac:dyDescent="0.25">
      <c r="B101" s="5">
        <v>26169</v>
      </c>
      <c r="D101" s="4">
        <v>25</v>
      </c>
      <c r="E101" s="5">
        <v>25</v>
      </c>
      <c r="F101" s="4">
        <v>26</v>
      </c>
      <c r="G101" s="4">
        <v>28</v>
      </c>
      <c r="I101" s="5">
        <f t="shared" si="20"/>
        <v>0</v>
      </c>
      <c r="J101" s="24">
        <f t="shared" si="21"/>
        <v>0</v>
      </c>
      <c r="K101" s="5">
        <f t="shared" si="13"/>
        <v>-13</v>
      </c>
      <c r="M101" s="5">
        <f t="shared" si="24"/>
        <v>1</v>
      </c>
      <c r="N101" s="24">
        <f t="shared" si="25"/>
        <v>3.8461538461538464E-2</v>
      </c>
      <c r="O101" s="5">
        <f t="shared" si="14"/>
        <v>-14</v>
      </c>
      <c r="Q101" s="5">
        <f t="shared" si="22"/>
        <v>2</v>
      </c>
      <c r="R101" s="24">
        <f t="shared" si="23"/>
        <v>7.1428571428571425E-2</v>
      </c>
      <c r="S101" s="5">
        <f t="shared" si="15"/>
        <v>-16</v>
      </c>
      <c r="U101" s="5" t="str">
        <f t="shared" si="16"/>
        <v>No Pass</v>
      </c>
      <c r="V101" s="5" t="str">
        <f t="shared" si="17"/>
        <v>No Pass</v>
      </c>
      <c r="W101" s="5" t="str">
        <f t="shared" si="18"/>
        <v>No Pass</v>
      </c>
      <c r="X101" s="5" t="str">
        <f t="shared" si="19"/>
        <v>No Pass</v>
      </c>
    </row>
    <row r="102" spans="2:24" x14ac:dyDescent="0.25">
      <c r="B102" s="5">
        <v>26173</v>
      </c>
      <c r="D102" s="4">
        <v>1</v>
      </c>
      <c r="E102" s="5">
        <v>1</v>
      </c>
      <c r="F102" s="4">
        <v>2</v>
      </c>
      <c r="G102" s="4">
        <v>6</v>
      </c>
      <c r="I102" s="5">
        <f t="shared" si="20"/>
        <v>0</v>
      </c>
      <c r="J102" s="24">
        <f t="shared" si="21"/>
        <v>0</v>
      </c>
      <c r="K102" s="5">
        <f t="shared" si="13"/>
        <v>11</v>
      </c>
      <c r="M102" s="5">
        <f t="shared" si="24"/>
        <v>1</v>
      </c>
      <c r="N102" s="24">
        <f t="shared" si="25"/>
        <v>0.5</v>
      </c>
      <c r="O102" s="5">
        <f t="shared" si="14"/>
        <v>10</v>
      </c>
      <c r="Q102" s="5">
        <f t="shared" si="22"/>
        <v>4</v>
      </c>
      <c r="R102" s="24">
        <f t="shared" si="23"/>
        <v>0.66666666666666663</v>
      </c>
      <c r="S102" s="5">
        <f t="shared" si="15"/>
        <v>6</v>
      </c>
      <c r="U102" s="5" t="str">
        <f t="shared" si="16"/>
        <v>Pass</v>
      </c>
      <c r="V102" s="5" t="str">
        <f t="shared" si="17"/>
        <v>Pass</v>
      </c>
      <c r="W102" s="5" t="str">
        <f t="shared" si="18"/>
        <v>Pass</v>
      </c>
      <c r="X102" s="5" t="str">
        <f t="shared" si="19"/>
        <v>Pass</v>
      </c>
    </row>
    <row r="103" spans="2:24" x14ac:dyDescent="0.25">
      <c r="B103" s="5">
        <v>26182</v>
      </c>
      <c r="D103" s="4">
        <v>19</v>
      </c>
      <c r="E103" s="5">
        <v>20</v>
      </c>
      <c r="F103" s="4">
        <v>22</v>
      </c>
      <c r="G103" s="4">
        <v>25</v>
      </c>
      <c r="I103" s="5">
        <f t="shared" si="20"/>
        <v>1</v>
      </c>
      <c r="J103" s="24">
        <f t="shared" si="21"/>
        <v>0.05</v>
      </c>
      <c r="K103" s="5">
        <f t="shared" si="13"/>
        <v>-8</v>
      </c>
      <c r="M103" s="5">
        <f t="shared" si="24"/>
        <v>2</v>
      </c>
      <c r="N103" s="24">
        <f t="shared" si="25"/>
        <v>9.0909090909090912E-2</v>
      </c>
      <c r="O103" s="5">
        <f t="shared" si="14"/>
        <v>-10</v>
      </c>
      <c r="Q103" s="5">
        <f t="shared" si="22"/>
        <v>3</v>
      </c>
      <c r="R103" s="24">
        <f t="shared" si="23"/>
        <v>0.12</v>
      </c>
      <c r="S103" s="5">
        <f t="shared" si="15"/>
        <v>-13</v>
      </c>
      <c r="U103" s="5" t="str">
        <f t="shared" si="16"/>
        <v>No Pass</v>
      </c>
      <c r="V103" s="5" t="str">
        <f t="shared" si="17"/>
        <v>No Pass</v>
      </c>
      <c r="W103" s="5" t="str">
        <f t="shared" si="18"/>
        <v>No Pass</v>
      </c>
      <c r="X103" s="5" t="str">
        <f t="shared" si="19"/>
        <v>No Pass</v>
      </c>
    </row>
    <row r="104" spans="2:24" x14ac:dyDescent="0.25">
      <c r="B104" s="5">
        <v>26183</v>
      </c>
      <c r="D104" s="4">
        <v>16</v>
      </c>
      <c r="E104" s="5">
        <v>15</v>
      </c>
      <c r="F104" s="4">
        <v>15</v>
      </c>
      <c r="G104" s="4">
        <v>12</v>
      </c>
      <c r="I104" s="5">
        <f t="shared" si="20"/>
        <v>-1</v>
      </c>
      <c r="J104" s="24">
        <f t="shared" si="21"/>
        <v>-6.6666666666666666E-2</v>
      </c>
      <c r="K104" s="5">
        <f t="shared" si="13"/>
        <v>-3</v>
      </c>
      <c r="M104" s="5">
        <f t="shared" si="24"/>
        <v>0</v>
      </c>
      <c r="N104" s="24">
        <f t="shared" si="25"/>
        <v>0</v>
      </c>
      <c r="O104" s="5">
        <f t="shared" si="14"/>
        <v>-3</v>
      </c>
      <c r="Q104" s="5">
        <f t="shared" si="22"/>
        <v>-3</v>
      </c>
      <c r="R104" s="24">
        <f t="shared" si="23"/>
        <v>-0.25</v>
      </c>
      <c r="S104" s="5">
        <f t="shared" si="15"/>
        <v>0</v>
      </c>
      <c r="U104" s="5" t="str">
        <f t="shared" si="16"/>
        <v>No Pass</v>
      </c>
      <c r="V104" s="5" t="str">
        <f t="shared" si="17"/>
        <v>No Pass</v>
      </c>
      <c r="W104" s="5" t="str">
        <f t="shared" si="18"/>
        <v>No Pass</v>
      </c>
      <c r="X104" s="5" t="str">
        <f t="shared" si="19"/>
        <v>Pass</v>
      </c>
    </row>
    <row r="105" spans="2:24" x14ac:dyDescent="0.25">
      <c r="B105" s="5">
        <v>26185</v>
      </c>
      <c r="D105" s="4">
        <v>24</v>
      </c>
      <c r="E105" s="5">
        <v>15</v>
      </c>
      <c r="F105" s="4">
        <v>25</v>
      </c>
      <c r="G105" s="4">
        <v>20</v>
      </c>
      <c r="I105" s="5">
        <f t="shared" si="20"/>
        <v>-9</v>
      </c>
      <c r="J105" s="24">
        <f t="shared" si="21"/>
        <v>-0.6</v>
      </c>
      <c r="K105" s="5">
        <f t="shared" si="13"/>
        <v>-3</v>
      </c>
      <c r="M105" s="5">
        <f t="shared" si="24"/>
        <v>10</v>
      </c>
      <c r="N105" s="24">
        <f t="shared" si="25"/>
        <v>0.4</v>
      </c>
      <c r="O105" s="5">
        <f t="shared" si="14"/>
        <v>-13</v>
      </c>
      <c r="Q105" s="5">
        <f t="shared" si="22"/>
        <v>-5</v>
      </c>
      <c r="R105" s="24">
        <f t="shared" si="23"/>
        <v>-0.25</v>
      </c>
      <c r="S105" s="5">
        <f t="shared" si="15"/>
        <v>-8</v>
      </c>
      <c r="U105" s="5" t="str">
        <f t="shared" si="16"/>
        <v>No Pass</v>
      </c>
      <c r="V105" s="5" t="str">
        <f t="shared" si="17"/>
        <v>No Pass</v>
      </c>
      <c r="W105" s="5" t="str">
        <f t="shared" si="18"/>
        <v>No Pass</v>
      </c>
      <c r="X105" s="5" t="str">
        <f t="shared" si="19"/>
        <v>No Pass</v>
      </c>
    </row>
    <row r="106" spans="2:24" x14ac:dyDescent="0.25">
      <c r="B106" s="5">
        <v>26191</v>
      </c>
      <c r="D106" s="4">
        <v>17</v>
      </c>
      <c r="E106" s="5">
        <v>24</v>
      </c>
      <c r="F106" s="4">
        <v>19</v>
      </c>
      <c r="G106" s="4">
        <v>22</v>
      </c>
      <c r="I106" s="5">
        <f t="shared" si="20"/>
        <v>7</v>
      </c>
      <c r="J106" s="24">
        <f t="shared" si="21"/>
        <v>0.29166666666666669</v>
      </c>
      <c r="K106" s="5">
        <f t="shared" si="13"/>
        <v>-12</v>
      </c>
      <c r="M106" s="5">
        <f t="shared" si="24"/>
        <v>-5</v>
      </c>
      <c r="N106" s="24">
        <f t="shared" si="25"/>
        <v>-0.26315789473684209</v>
      </c>
      <c r="O106" s="5">
        <f t="shared" si="14"/>
        <v>-7</v>
      </c>
      <c r="Q106" s="5">
        <f t="shared" si="22"/>
        <v>3</v>
      </c>
      <c r="R106" s="24">
        <f t="shared" si="23"/>
        <v>0.13636363636363635</v>
      </c>
      <c r="S106" s="5">
        <f t="shared" si="15"/>
        <v>-10</v>
      </c>
      <c r="U106" s="5" t="str">
        <f t="shared" si="16"/>
        <v>No Pass</v>
      </c>
      <c r="V106" s="5" t="str">
        <f t="shared" si="17"/>
        <v>No Pass</v>
      </c>
      <c r="W106" s="5" t="str">
        <f t="shared" si="18"/>
        <v>No Pass</v>
      </c>
      <c r="X106" s="5" t="str">
        <f t="shared" si="19"/>
        <v>No Pass</v>
      </c>
    </row>
    <row r="107" spans="2:24" x14ac:dyDescent="0.25">
      <c r="B107" s="5">
        <v>26220</v>
      </c>
      <c r="D107" s="4">
        <v>6</v>
      </c>
      <c r="E107" s="4">
        <v>2</v>
      </c>
      <c r="F107" s="4">
        <v>7</v>
      </c>
      <c r="G107" s="4">
        <v>9</v>
      </c>
      <c r="I107" s="5">
        <f t="shared" si="20"/>
        <v>-4</v>
      </c>
      <c r="J107" s="24">
        <f t="shared" si="21"/>
        <v>-2</v>
      </c>
      <c r="K107" s="5">
        <f t="shared" si="13"/>
        <v>10</v>
      </c>
      <c r="M107" s="5">
        <f t="shared" si="24"/>
        <v>5</v>
      </c>
      <c r="N107" s="24">
        <f t="shared" si="25"/>
        <v>0.7142857142857143</v>
      </c>
      <c r="O107" s="5">
        <f t="shared" si="14"/>
        <v>5</v>
      </c>
      <c r="Q107" s="5">
        <f t="shared" si="22"/>
        <v>2</v>
      </c>
      <c r="R107" s="24">
        <f t="shared" si="23"/>
        <v>0.22222222222222221</v>
      </c>
      <c r="S107" s="5">
        <f t="shared" si="15"/>
        <v>3</v>
      </c>
      <c r="U107" s="5" t="str">
        <f t="shared" si="16"/>
        <v>Pass</v>
      </c>
      <c r="V107" s="5" t="str">
        <f t="shared" si="17"/>
        <v>Pass</v>
      </c>
      <c r="W107" s="5" t="str">
        <f t="shared" si="18"/>
        <v>Pass</v>
      </c>
      <c r="X107" s="5" t="str">
        <f t="shared" si="19"/>
        <v>Pass</v>
      </c>
    </row>
    <row r="108" spans="2:24" x14ac:dyDescent="0.25">
      <c r="B108" s="5">
        <v>26223</v>
      </c>
      <c r="D108" s="4">
        <v>0</v>
      </c>
      <c r="E108" s="4">
        <v>12</v>
      </c>
      <c r="F108" s="4">
        <v>15</v>
      </c>
      <c r="G108" s="4">
        <v>20</v>
      </c>
      <c r="I108" s="5">
        <f t="shared" si="20"/>
        <v>12</v>
      </c>
      <c r="J108" s="24">
        <f t="shared" si="21"/>
        <v>1</v>
      </c>
      <c r="K108" s="5">
        <f t="shared" si="13"/>
        <v>0</v>
      </c>
      <c r="M108" s="5">
        <f t="shared" si="24"/>
        <v>3</v>
      </c>
      <c r="N108" s="24">
        <f t="shared" si="25"/>
        <v>0.2</v>
      </c>
      <c r="O108" s="5">
        <f t="shared" si="14"/>
        <v>-3</v>
      </c>
      <c r="Q108" s="5">
        <f t="shared" si="22"/>
        <v>5</v>
      </c>
      <c r="R108" s="24">
        <f t="shared" si="23"/>
        <v>0.25</v>
      </c>
      <c r="S108" s="5">
        <f t="shared" si="15"/>
        <v>-8</v>
      </c>
      <c r="U108" s="5" t="str">
        <f t="shared" si="16"/>
        <v>Pass</v>
      </c>
      <c r="V108" s="5" t="str">
        <f t="shared" si="17"/>
        <v>Pass</v>
      </c>
      <c r="W108" s="5" t="str">
        <f t="shared" si="18"/>
        <v>No Pass</v>
      </c>
      <c r="X108" s="5" t="str">
        <f t="shared" si="19"/>
        <v>No Pass</v>
      </c>
    </row>
    <row r="109" spans="2:24" x14ac:dyDescent="0.25">
      <c r="B109" s="5">
        <v>26228</v>
      </c>
      <c r="D109" s="4">
        <v>3</v>
      </c>
      <c r="E109" s="5">
        <v>10</v>
      </c>
      <c r="F109" s="4">
        <v>11</v>
      </c>
      <c r="G109" s="4">
        <v>12</v>
      </c>
      <c r="I109" s="5">
        <f t="shared" si="20"/>
        <v>7</v>
      </c>
      <c r="J109" s="24">
        <f t="shared" si="21"/>
        <v>0.7</v>
      </c>
      <c r="K109" s="5">
        <f t="shared" si="13"/>
        <v>2</v>
      </c>
      <c r="M109" s="5">
        <f t="shared" si="24"/>
        <v>1</v>
      </c>
      <c r="N109" s="24">
        <f t="shared" si="25"/>
        <v>9.0909090909090912E-2</v>
      </c>
      <c r="O109" s="5">
        <f t="shared" si="14"/>
        <v>1</v>
      </c>
      <c r="Q109" s="5">
        <f t="shared" si="22"/>
        <v>1</v>
      </c>
      <c r="R109" s="24">
        <f t="shared" si="23"/>
        <v>8.3333333333333329E-2</v>
      </c>
      <c r="S109" s="5">
        <f t="shared" si="15"/>
        <v>0</v>
      </c>
      <c r="U109" s="5" t="str">
        <f t="shared" si="16"/>
        <v>Pass</v>
      </c>
      <c r="V109" s="5" t="str">
        <f t="shared" si="17"/>
        <v>Pass</v>
      </c>
      <c r="W109" s="5" t="str">
        <f t="shared" si="18"/>
        <v>Pass</v>
      </c>
      <c r="X109" s="5" t="str">
        <f t="shared" si="19"/>
        <v>Pass</v>
      </c>
    </row>
    <row r="110" spans="2:24" x14ac:dyDescent="0.25">
      <c r="B110" s="5">
        <v>26231</v>
      </c>
      <c r="D110" s="4">
        <v>11</v>
      </c>
      <c r="E110" s="5">
        <v>23</v>
      </c>
      <c r="F110" s="4">
        <v>25</v>
      </c>
      <c r="G110" s="4">
        <v>26</v>
      </c>
      <c r="I110" s="5">
        <f t="shared" si="20"/>
        <v>12</v>
      </c>
      <c r="J110" s="24">
        <f t="shared" si="21"/>
        <v>0.52173913043478259</v>
      </c>
      <c r="K110" s="5">
        <f t="shared" si="13"/>
        <v>-11</v>
      </c>
      <c r="M110" s="5">
        <f t="shared" si="24"/>
        <v>2</v>
      </c>
      <c r="N110" s="24">
        <f t="shared" si="25"/>
        <v>0.08</v>
      </c>
      <c r="O110" s="5">
        <f t="shared" si="14"/>
        <v>-13</v>
      </c>
      <c r="Q110" s="5">
        <f t="shared" si="22"/>
        <v>1</v>
      </c>
      <c r="R110" s="24">
        <f t="shared" si="23"/>
        <v>3.8461538461538464E-2</v>
      </c>
      <c r="S110" s="5">
        <f t="shared" si="15"/>
        <v>-14</v>
      </c>
      <c r="U110" s="5" t="str">
        <f t="shared" si="16"/>
        <v>Pass</v>
      </c>
      <c r="V110" s="5" t="str">
        <f t="shared" si="17"/>
        <v>No Pass</v>
      </c>
      <c r="W110" s="5" t="str">
        <f t="shared" si="18"/>
        <v>No Pass</v>
      </c>
      <c r="X110" s="5" t="str">
        <f t="shared" si="19"/>
        <v>No Pass</v>
      </c>
    </row>
    <row r="111" spans="2:24" x14ac:dyDescent="0.25">
      <c r="B111" s="5">
        <v>26282</v>
      </c>
      <c r="D111" s="4">
        <v>23</v>
      </c>
      <c r="E111" s="5">
        <v>25</v>
      </c>
      <c r="F111" s="4">
        <v>26</v>
      </c>
      <c r="G111" s="4">
        <v>22</v>
      </c>
      <c r="I111" s="5">
        <f t="shared" si="20"/>
        <v>2</v>
      </c>
      <c r="J111" s="24">
        <f t="shared" si="21"/>
        <v>0.08</v>
      </c>
      <c r="K111" s="5">
        <f t="shared" si="13"/>
        <v>-13</v>
      </c>
      <c r="M111" s="5">
        <f t="shared" si="24"/>
        <v>1</v>
      </c>
      <c r="N111" s="24">
        <f t="shared" si="25"/>
        <v>3.8461538461538464E-2</v>
      </c>
      <c r="O111" s="5">
        <f t="shared" si="14"/>
        <v>-14</v>
      </c>
      <c r="Q111" s="5">
        <f t="shared" si="22"/>
        <v>-4</v>
      </c>
      <c r="R111" s="24">
        <f t="shared" si="23"/>
        <v>-0.18181818181818182</v>
      </c>
      <c r="S111" s="5">
        <f t="shared" si="15"/>
        <v>-10</v>
      </c>
      <c r="U111" s="5" t="str">
        <f t="shared" si="16"/>
        <v>No Pass</v>
      </c>
      <c r="V111" s="5" t="str">
        <f t="shared" si="17"/>
        <v>No Pass</v>
      </c>
      <c r="W111" s="5" t="str">
        <f t="shared" si="18"/>
        <v>No Pass</v>
      </c>
      <c r="X111" s="5" t="str">
        <f t="shared" si="19"/>
        <v>No Pass</v>
      </c>
    </row>
    <row r="112" spans="2:24" x14ac:dyDescent="0.25">
      <c r="B112" s="5">
        <v>26288</v>
      </c>
      <c r="D112" s="4">
        <v>9</v>
      </c>
      <c r="E112" s="5">
        <v>20</v>
      </c>
      <c r="F112" s="4">
        <v>26</v>
      </c>
      <c r="G112" s="4">
        <v>25</v>
      </c>
      <c r="I112" s="5">
        <f t="shared" si="20"/>
        <v>11</v>
      </c>
      <c r="J112" s="24">
        <f t="shared" si="21"/>
        <v>0.55000000000000004</v>
      </c>
      <c r="K112" s="5">
        <f t="shared" si="13"/>
        <v>-8</v>
      </c>
      <c r="M112" s="5">
        <f t="shared" si="24"/>
        <v>6</v>
      </c>
      <c r="N112" s="24">
        <f t="shared" si="25"/>
        <v>0.23076923076923078</v>
      </c>
      <c r="O112" s="5">
        <f t="shared" si="14"/>
        <v>-14</v>
      </c>
      <c r="Q112" s="5">
        <f t="shared" si="22"/>
        <v>-1</v>
      </c>
      <c r="R112" s="24">
        <f t="shared" si="23"/>
        <v>-0.04</v>
      </c>
      <c r="S112" s="5">
        <f t="shared" si="15"/>
        <v>-13</v>
      </c>
      <c r="U112" s="5" t="str">
        <f t="shared" si="16"/>
        <v>Pass</v>
      </c>
      <c r="V112" s="5" t="str">
        <f t="shared" si="17"/>
        <v>No Pass</v>
      </c>
      <c r="W112" s="5" t="str">
        <f t="shared" si="18"/>
        <v>No Pass</v>
      </c>
      <c r="X112" s="5" t="str">
        <f t="shared" si="19"/>
        <v>No Pass</v>
      </c>
    </row>
    <row r="113" spans="2:24" x14ac:dyDescent="0.25">
      <c r="B113" s="5">
        <v>26300</v>
      </c>
      <c r="D113" s="4">
        <v>17</v>
      </c>
      <c r="E113" s="5">
        <v>17</v>
      </c>
      <c r="F113" s="4">
        <v>20</v>
      </c>
      <c r="G113" s="4">
        <v>22</v>
      </c>
      <c r="I113" s="5">
        <f t="shared" si="20"/>
        <v>0</v>
      </c>
      <c r="J113" s="24">
        <f t="shared" si="21"/>
        <v>0</v>
      </c>
      <c r="K113" s="5">
        <f t="shared" si="13"/>
        <v>-5</v>
      </c>
      <c r="M113" s="5">
        <f t="shared" si="24"/>
        <v>3</v>
      </c>
      <c r="N113" s="24">
        <f t="shared" si="25"/>
        <v>0.15</v>
      </c>
      <c r="O113" s="5">
        <f t="shared" si="14"/>
        <v>-8</v>
      </c>
      <c r="Q113" s="5">
        <f t="shared" si="22"/>
        <v>2</v>
      </c>
      <c r="R113" s="24">
        <f t="shared" si="23"/>
        <v>9.0909090909090912E-2</v>
      </c>
      <c r="S113" s="5">
        <f t="shared" si="15"/>
        <v>-10</v>
      </c>
      <c r="U113" s="5" t="str">
        <f t="shared" si="16"/>
        <v>No Pass</v>
      </c>
      <c r="V113" s="5" t="str">
        <f t="shared" si="17"/>
        <v>No Pass</v>
      </c>
      <c r="W113" s="5" t="str">
        <f t="shared" si="18"/>
        <v>No Pass</v>
      </c>
      <c r="X113" s="5" t="str">
        <f t="shared" si="19"/>
        <v>No Pass</v>
      </c>
    </row>
    <row r="114" spans="2:24" x14ac:dyDescent="0.25">
      <c r="B114" s="5">
        <v>26304</v>
      </c>
      <c r="D114" s="4">
        <v>16</v>
      </c>
      <c r="E114" s="5">
        <v>15</v>
      </c>
      <c r="F114" s="4">
        <v>20</v>
      </c>
      <c r="G114" s="4">
        <v>24</v>
      </c>
      <c r="I114" s="5">
        <f t="shared" si="20"/>
        <v>-1</v>
      </c>
      <c r="J114" s="24">
        <f t="shared" si="21"/>
        <v>-6.6666666666666666E-2</v>
      </c>
      <c r="K114" s="5">
        <f t="shared" si="13"/>
        <v>-3</v>
      </c>
      <c r="M114" s="5">
        <f t="shared" si="24"/>
        <v>5</v>
      </c>
      <c r="N114" s="24">
        <f t="shared" si="25"/>
        <v>0.25</v>
      </c>
      <c r="O114" s="5">
        <f t="shared" si="14"/>
        <v>-8</v>
      </c>
      <c r="Q114" s="5">
        <f t="shared" si="22"/>
        <v>4</v>
      </c>
      <c r="R114" s="24">
        <f t="shared" si="23"/>
        <v>0.16666666666666666</v>
      </c>
      <c r="S114" s="5">
        <f t="shared" si="15"/>
        <v>-12</v>
      </c>
      <c r="U114" s="5" t="str">
        <f t="shared" si="16"/>
        <v>No Pass</v>
      </c>
      <c r="V114" s="5" t="str">
        <f t="shared" si="17"/>
        <v>No Pass</v>
      </c>
      <c r="W114" s="5" t="str">
        <f t="shared" si="18"/>
        <v>No Pass</v>
      </c>
      <c r="X114" s="5" t="str">
        <f t="shared" si="19"/>
        <v>No Pass</v>
      </c>
    </row>
    <row r="115" spans="2:24" x14ac:dyDescent="0.25">
      <c r="B115" s="5">
        <v>26324</v>
      </c>
      <c r="D115" s="4">
        <v>10</v>
      </c>
      <c r="E115" s="4">
        <v>9</v>
      </c>
      <c r="F115" s="4">
        <v>9</v>
      </c>
      <c r="G115" s="4">
        <v>10</v>
      </c>
      <c r="I115" s="5">
        <f t="shared" si="20"/>
        <v>-1</v>
      </c>
      <c r="J115" s="24">
        <f t="shared" si="21"/>
        <v>-0.1111111111111111</v>
      </c>
      <c r="K115" s="5">
        <f t="shared" si="13"/>
        <v>3</v>
      </c>
      <c r="M115" s="5">
        <f t="shared" si="24"/>
        <v>0</v>
      </c>
      <c r="N115" s="24">
        <f t="shared" si="25"/>
        <v>0</v>
      </c>
      <c r="O115" s="5">
        <f t="shared" si="14"/>
        <v>3</v>
      </c>
      <c r="Q115" s="5">
        <f t="shared" si="22"/>
        <v>1</v>
      </c>
      <c r="R115" s="24">
        <f t="shared" si="23"/>
        <v>0.1</v>
      </c>
      <c r="S115" s="5">
        <f t="shared" si="15"/>
        <v>2</v>
      </c>
      <c r="U115" s="5" t="str">
        <f t="shared" si="16"/>
        <v>Pass</v>
      </c>
      <c r="V115" s="5" t="str">
        <f t="shared" si="17"/>
        <v>Pass</v>
      </c>
      <c r="W115" s="5" t="str">
        <f t="shared" si="18"/>
        <v>Pass</v>
      </c>
      <c r="X115" s="5" t="str">
        <f t="shared" si="19"/>
        <v>Pass</v>
      </c>
    </row>
    <row r="116" spans="2:24" x14ac:dyDescent="0.25">
      <c r="B116" s="5">
        <v>26332</v>
      </c>
      <c r="D116" s="4">
        <v>15</v>
      </c>
      <c r="E116" s="4">
        <v>20</v>
      </c>
      <c r="F116" s="4">
        <v>23</v>
      </c>
      <c r="G116" s="4">
        <v>22</v>
      </c>
      <c r="I116" s="5">
        <f t="shared" si="20"/>
        <v>5</v>
      </c>
      <c r="J116" s="24">
        <f t="shared" si="21"/>
        <v>0.25</v>
      </c>
      <c r="K116" s="5">
        <f t="shared" si="13"/>
        <v>-8</v>
      </c>
      <c r="M116" s="5">
        <f t="shared" si="24"/>
        <v>3</v>
      </c>
      <c r="N116" s="24">
        <f t="shared" si="25"/>
        <v>0.13043478260869565</v>
      </c>
      <c r="O116" s="5">
        <f t="shared" si="14"/>
        <v>-11</v>
      </c>
      <c r="Q116" s="5">
        <f t="shared" si="22"/>
        <v>-1</v>
      </c>
      <c r="R116" s="24">
        <f t="shared" si="23"/>
        <v>-4.5454545454545456E-2</v>
      </c>
      <c r="S116" s="5">
        <f t="shared" si="15"/>
        <v>-10</v>
      </c>
      <c r="U116" s="5" t="str">
        <f t="shared" si="16"/>
        <v>No Pass</v>
      </c>
      <c r="V116" s="5" t="str">
        <f t="shared" si="17"/>
        <v>No Pass</v>
      </c>
      <c r="W116" s="5" t="str">
        <f t="shared" si="18"/>
        <v>No Pass</v>
      </c>
      <c r="X116" s="5" t="str">
        <f t="shared" si="19"/>
        <v>No Pass</v>
      </c>
    </row>
    <row r="117" spans="2:24" x14ac:dyDescent="0.25">
      <c r="B117" s="5">
        <v>26334</v>
      </c>
      <c r="D117" s="4">
        <v>25</v>
      </c>
      <c r="E117" s="4">
        <v>15</v>
      </c>
      <c r="F117" s="4">
        <v>24</v>
      </c>
      <c r="G117" s="4">
        <v>12</v>
      </c>
      <c r="I117" s="5">
        <f t="shared" si="20"/>
        <v>-10</v>
      </c>
      <c r="J117" s="24">
        <f t="shared" si="21"/>
        <v>-0.66666666666666663</v>
      </c>
      <c r="K117" s="5">
        <f t="shared" si="13"/>
        <v>-3</v>
      </c>
      <c r="M117" s="5">
        <f t="shared" si="24"/>
        <v>9</v>
      </c>
      <c r="N117" s="24">
        <f t="shared" si="25"/>
        <v>0.375</v>
      </c>
      <c r="O117" s="5">
        <f t="shared" si="14"/>
        <v>-12</v>
      </c>
      <c r="Q117" s="5">
        <f t="shared" si="22"/>
        <v>-12</v>
      </c>
      <c r="R117" s="24">
        <f t="shared" si="23"/>
        <v>-1</v>
      </c>
      <c r="S117" s="5">
        <f t="shared" si="15"/>
        <v>0</v>
      </c>
      <c r="U117" s="5" t="str">
        <f t="shared" si="16"/>
        <v>No Pass</v>
      </c>
      <c r="V117" s="5" t="str">
        <f t="shared" si="17"/>
        <v>No Pass</v>
      </c>
      <c r="W117" s="5" t="str">
        <f t="shared" si="18"/>
        <v>No Pass</v>
      </c>
      <c r="X117" s="5" t="str">
        <f t="shared" si="19"/>
        <v>Pass</v>
      </c>
    </row>
    <row r="118" spans="2:24" x14ac:dyDescent="0.25">
      <c r="B118" s="5">
        <v>26340</v>
      </c>
      <c r="D118" s="4">
        <v>9</v>
      </c>
      <c r="E118" s="5">
        <v>13</v>
      </c>
      <c r="F118" s="4">
        <v>26</v>
      </c>
      <c r="G118" s="4">
        <v>28</v>
      </c>
      <c r="I118" s="5">
        <f t="shared" si="20"/>
        <v>4</v>
      </c>
      <c r="J118" s="24">
        <f t="shared" si="21"/>
        <v>0.30769230769230771</v>
      </c>
      <c r="K118" s="5">
        <f t="shared" si="13"/>
        <v>-1</v>
      </c>
      <c r="M118" s="5">
        <f t="shared" si="24"/>
        <v>13</v>
      </c>
      <c r="N118" s="24">
        <f t="shared" si="25"/>
        <v>0.5</v>
      </c>
      <c r="O118" s="5">
        <f t="shared" si="14"/>
        <v>-14</v>
      </c>
      <c r="Q118" s="5">
        <f t="shared" si="22"/>
        <v>2</v>
      </c>
      <c r="R118" s="24">
        <f t="shared" si="23"/>
        <v>7.1428571428571425E-2</v>
      </c>
      <c r="S118" s="5">
        <f t="shared" si="15"/>
        <v>-16</v>
      </c>
      <c r="U118" s="5" t="str">
        <f t="shared" si="16"/>
        <v>Pass</v>
      </c>
      <c r="V118" s="5" t="str">
        <f t="shared" si="17"/>
        <v>No Pass</v>
      </c>
      <c r="W118" s="5" t="str">
        <f t="shared" si="18"/>
        <v>No Pass</v>
      </c>
      <c r="X118" s="5" t="str">
        <f t="shared" si="19"/>
        <v>No Pass</v>
      </c>
    </row>
    <row r="119" spans="2:24" x14ac:dyDescent="0.25">
      <c r="B119" s="5">
        <v>26342</v>
      </c>
      <c r="D119" s="4">
        <v>19</v>
      </c>
      <c r="E119" s="5">
        <v>10</v>
      </c>
      <c r="F119" s="4">
        <v>13</v>
      </c>
      <c r="G119" s="4">
        <v>15</v>
      </c>
      <c r="I119" s="5">
        <f t="shared" si="20"/>
        <v>-9</v>
      </c>
      <c r="J119" s="24">
        <f t="shared" si="21"/>
        <v>-0.9</v>
      </c>
      <c r="K119" s="5">
        <f t="shared" si="13"/>
        <v>2</v>
      </c>
      <c r="M119" s="5">
        <f t="shared" si="24"/>
        <v>3</v>
      </c>
      <c r="N119" s="24">
        <f t="shared" si="25"/>
        <v>0.23076923076923078</v>
      </c>
      <c r="O119" s="5">
        <f t="shared" si="14"/>
        <v>-1</v>
      </c>
      <c r="Q119" s="5">
        <f t="shared" si="22"/>
        <v>2</v>
      </c>
      <c r="R119" s="24">
        <f t="shared" si="23"/>
        <v>0.13333333333333333</v>
      </c>
      <c r="S119" s="5">
        <f t="shared" si="15"/>
        <v>-3</v>
      </c>
      <c r="U119" s="5" t="str">
        <f t="shared" si="16"/>
        <v>No Pass</v>
      </c>
      <c r="V119" s="5" t="str">
        <f t="shared" si="17"/>
        <v>Pass</v>
      </c>
      <c r="W119" s="5" t="str">
        <f t="shared" si="18"/>
        <v>No Pass</v>
      </c>
      <c r="X119" s="5" t="str">
        <f t="shared" si="19"/>
        <v>No Pass</v>
      </c>
    </row>
    <row r="120" spans="2:24" x14ac:dyDescent="0.25">
      <c r="B120" s="5">
        <v>26355</v>
      </c>
      <c r="D120" s="4">
        <v>8</v>
      </c>
      <c r="E120" s="5">
        <v>10</v>
      </c>
      <c r="F120" s="4">
        <v>14</v>
      </c>
      <c r="G120" s="4">
        <v>25</v>
      </c>
      <c r="I120" s="5">
        <f t="shared" si="20"/>
        <v>2</v>
      </c>
      <c r="J120" s="24">
        <f t="shared" si="21"/>
        <v>0.2</v>
      </c>
      <c r="K120" s="5">
        <f t="shared" si="13"/>
        <v>2</v>
      </c>
      <c r="M120" s="5">
        <f t="shared" si="24"/>
        <v>4</v>
      </c>
      <c r="N120" s="24">
        <f t="shared" si="25"/>
        <v>0.2857142857142857</v>
      </c>
      <c r="O120" s="5">
        <f t="shared" si="14"/>
        <v>-2</v>
      </c>
      <c r="Q120" s="5">
        <f t="shared" si="22"/>
        <v>11</v>
      </c>
      <c r="R120" s="24">
        <f t="shared" si="23"/>
        <v>0.44</v>
      </c>
      <c r="S120" s="5">
        <f t="shared" si="15"/>
        <v>-13</v>
      </c>
      <c r="U120" s="5" t="str">
        <f t="shared" si="16"/>
        <v>Pass</v>
      </c>
      <c r="V120" s="5" t="str">
        <f t="shared" si="17"/>
        <v>Pass</v>
      </c>
      <c r="W120" s="5" t="str">
        <f t="shared" si="18"/>
        <v>No Pass</v>
      </c>
      <c r="X120" s="5" t="str">
        <f t="shared" si="19"/>
        <v>No Pass</v>
      </c>
    </row>
    <row r="121" spans="2:24" x14ac:dyDescent="0.25">
      <c r="B121" s="5">
        <v>26373</v>
      </c>
      <c r="D121" s="4">
        <v>20</v>
      </c>
      <c r="E121" s="4">
        <v>15</v>
      </c>
      <c r="F121" s="4">
        <v>14</v>
      </c>
      <c r="G121" s="4">
        <v>25</v>
      </c>
      <c r="I121" s="5">
        <f t="shared" si="20"/>
        <v>-5</v>
      </c>
      <c r="J121" s="24">
        <f t="shared" si="21"/>
        <v>-0.33333333333333331</v>
      </c>
      <c r="K121" s="5">
        <f t="shared" si="13"/>
        <v>-3</v>
      </c>
      <c r="M121" s="5">
        <f t="shared" si="24"/>
        <v>-1</v>
      </c>
      <c r="N121" s="24">
        <f t="shared" si="25"/>
        <v>-7.1428571428571425E-2</v>
      </c>
      <c r="O121" s="5">
        <f t="shared" si="14"/>
        <v>-2</v>
      </c>
      <c r="Q121" s="5">
        <f t="shared" si="22"/>
        <v>11</v>
      </c>
      <c r="R121" s="24">
        <f t="shared" si="23"/>
        <v>0.44</v>
      </c>
      <c r="S121" s="5">
        <f t="shared" si="15"/>
        <v>-13</v>
      </c>
      <c r="U121" s="5" t="str">
        <f t="shared" si="16"/>
        <v>No Pass</v>
      </c>
      <c r="V121" s="5" t="str">
        <f t="shared" si="17"/>
        <v>No Pass</v>
      </c>
      <c r="W121" s="5" t="str">
        <f t="shared" si="18"/>
        <v>No Pass</v>
      </c>
      <c r="X121" s="5" t="str">
        <f t="shared" si="19"/>
        <v>No Pass</v>
      </c>
    </row>
    <row r="122" spans="2:24" x14ac:dyDescent="0.25">
      <c r="B122" s="5">
        <v>26374</v>
      </c>
      <c r="D122" s="4">
        <v>7</v>
      </c>
      <c r="E122" s="5">
        <v>10</v>
      </c>
      <c r="F122" s="4">
        <v>11</v>
      </c>
      <c r="G122" s="4">
        <v>15</v>
      </c>
      <c r="I122" s="5">
        <f t="shared" si="20"/>
        <v>3</v>
      </c>
      <c r="J122" s="24">
        <f t="shared" si="21"/>
        <v>0.3</v>
      </c>
      <c r="K122" s="5">
        <f t="shared" si="13"/>
        <v>2</v>
      </c>
      <c r="M122" s="5">
        <f t="shared" si="24"/>
        <v>1</v>
      </c>
      <c r="N122" s="24">
        <f t="shared" si="25"/>
        <v>9.0909090909090912E-2</v>
      </c>
      <c r="O122" s="5">
        <f t="shared" si="14"/>
        <v>1</v>
      </c>
      <c r="Q122" s="5">
        <f t="shared" si="22"/>
        <v>4</v>
      </c>
      <c r="R122" s="24">
        <f t="shared" si="23"/>
        <v>0.26666666666666666</v>
      </c>
      <c r="S122" s="5">
        <f t="shared" si="15"/>
        <v>-3</v>
      </c>
      <c r="U122" s="5" t="str">
        <f t="shared" si="16"/>
        <v>Pass</v>
      </c>
      <c r="V122" s="5" t="str">
        <f t="shared" si="17"/>
        <v>Pass</v>
      </c>
      <c r="W122" s="5" t="str">
        <f t="shared" si="18"/>
        <v>Pass</v>
      </c>
      <c r="X122" s="5" t="str">
        <f t="shared" si="19"/>
        <v>No Pass</v>
      </c>
    </row>
    <row r="123" spans="2:24" x14ac:dyDescent="0.25">
      <c r="B123" s="5">
        <v>26382</v>
      </c>
      <c r="D123" s="4">
        <v>25</v>
      </c>
      <c r="E123" s="5">
        <v>30</v>
      </c>
      <c r="F123" s="4">
        <v>32</v>
      </c>
      <c r="G123" s="4">
        <v>30</v>
      </c>
      <c r="I123" s="5">
        <f t="shared" si="20"/>
        <v>5</v>
      </c>
      <c r="J123" s="24">
        <f t="shared" si="21"/>
        <v>0.16666666666666666</v>
      </c>
      <c r="K123" s="5">
        <f t="shared" si="13"/>
        <v>-18</v>
      </c>
      <c r="M123" s="5">
        <f t="shared" si="24"/>
        <v>2</v>
      </c>
      <c r="N123" s="24">
        <f t="shared" si="25"/>
        <v>6.25E-2</v>
      </c>
      <c r="O123" s="5">
        <f t="shared" si="14"/>
        <v>-20</v>
      </c>
      <c r="Q123" s="5">
        <f t="shared" si="22"/>
        <v>-2</v>
      </c>
      <c r="R123" s="24">
        <f t="shared" si="23"/>
        <v>-6.6666666666666666E-2</v>
      </c>
      <c r="S123" s="5">
        <f t="shared" si="15"/>
        <v>-18</v>
      </c>
      <c r="U123" s="5" t="str">
        <f t="shared" si="16"/>
        <v>No Pass</v>
      </c>
      <c r="V123" s="5" t="str">
        <f t="shared" si="17"/>
        <v>No Pass</v>
      </c>
      <c r="W123" s="5" t="str">
        <f t="shared" si="18"/>
        <v>No Pass</v>
      </c>
      <c r="X123" s="5" t="str">
        <f t="shared" si="19"/>
        <v>No Pass</v>
      </c>
    </row>
    <row r="124" spans="2:24" x14ac:dyDescent="0.25">
      <c r="B124" s="5">
        <v>26392</v>
      </c>
      <c r="D124" s="4">
        <v>8</v>
      </c>
      <c r="E124" s="5">
        <v>6</v>
      </c>
      <c r="F124" s="4">
        <v>8</v>
      </c>
      <c r="G124" s="4">
        <v>10</v>
      </c>
      <c r="I124" s="5">
        <f t="shared" si="20"/>
        <v>-2</v>
      </c>
      <c r="J124" s="24">
        <f t="shared" si="21"/>
        <v>-0.33333333333333331</v>
      </c>
      <c r="K124" s="5">
        <f t="shared" si="13"/>
        <v>6</v>
      </c>
      <c r="M124" s="5">
        <f t="shared" si="24"/>
        <v>2</v>
      </c>
      <c r="N124" s="24">
        <f t="shared" si="25"/>
        <v>0.25</v>
      </c>
      <c r="O124" s="5">
        <f t="shared" si="14"/>
        <v>4</v>
      </c>
      <c r="Q124" s="5">
        <f t="shared" si="22"/>
        <v>2</v>
      </c>
      <c r="R124" s="24">
        <f t="shared" si="23"/>
        <v>0.2</v>
      </c>
      <c r="S124" s="5">
        <f t="shared" si="15"/>
        <v>2</v>
      </c>
      <c r="U124" s="5" t="str">
        <f t="shared" si="16"/>
        <v>Pass</v>
      </c>
      <c r="V124" s="5" t="str">
        <f t="shared" si="17"/>
        <v>Pass</v>
      </c>
      <c r="W124" s="5" t="str">
        <f t="shared" si="18"/>
        <v>Pass</v>
      </c>
      <c r="X124" s="5" t="str">
        <f t="shared" si="19"/>
        <v>Pass</v>
      </c>
    </row>
    <row r="125" spans="2:24" x14ac:dyDescent="0.25">
      <c r="B125" s="5">
        <v>26414</v>
      </c>
      <c r="D125" s="4">
        <v>7</v>
      </c>
      <c r="E125" s="5">
        <v>5</v>
      </c>
      <c r="F125" s="4">
        <v>5</v>
      </c>
      <c r="G125" s="4">
        <v>8</v>
      </c>
      <c r="I125" s="5">
        <f t="shared" si="20"/>
        <v>-2</v>
      </c>
      <c r="J125" s="24">
        <f t="shared" si="21"/>
        <v>-0.4</v>
      </c>
      <c r="K125" s="5">
        <f t="shared" si="13"/>
        <v>7</v>
      </c>
      <c r="M125" s="5">
        <f t="shared" si="24"/>
        <v>0</v>
      </c>
      <c r="N125" s="24">
        <f t="shared" si="25"/>
        <v>0</v>
      </c>
      <c r="O125" s="5">
        <f t="shared" si="14"/>
        <v>7</v>
      </c>
      <c r="Q125" s="5">
        <f t="shared" si="22"/>
        <v>3</v>
      </c>
      <c r="R125" s="24">
        <f t="shared" si="23"/>
        <v>0.375</v>
      </c>
      <c r="S125" s="5">
        <f t="shared" si="15"/>
        <v>4</v>
      </c>
      <c r="U125" s="5" t="str">
        <f t="shared" si="16"/>
        <v>Pass</v>
      </c>
      <c r="V125" s="5" t="str">
        <f t="shared" si="17"/>
        <v>Pass</v>
      </c>
      <c r="W125" s="5" t="str">
        <f t="shared" si="18"/>
        <v>Pass</v>
      </c>
      <c r="X125" s="5" t="str">
        <f t="shared" si="19"/>
        <v>Pass</v>
      </c>
    </row>
    <row r="126" spans="2:24" x14ac:dyDescent="0.25">
      <c r="B126" s="5">
        <v>26420</v>
      </c>
      <c r="D126" s="4">
        <v>15</v>
      </c>
      <c r="E126" s="5">
        <v>12</v>
      </c>
      <c r="F126" s="4">
        <v>16</v>
      </c>
      <c r="G126" s="4">
        <v>12</v>
      </c>
      <c r="I126" s="5">
        <f t="shared" si="20"/>
        <v>-3</v>
      </c>
      <c r="J126" s="24">
        <f t="shared" si="21"/>
        <v>-0.25</v>
      </c>
      <c r="K126" s="5">
        <f t="shared" si="13"/>
        <v>0</v>
      </c>
      <c r="M126" s="5">
        <f t="shared" si="24"/>
        <v>4</v>
      </c>
      <c r="N126" s="24">
        <f t="shared" si="25"/>
        <v>0.25</v>
      </c>
      <c r="O126" s="5">
        <f t="shared" si="14"/>
        <v>-4</v>
      </c>
      <c r="Q126" s="5">
        <f t="shared" si="22"/>
        <v>-4</v>
      </c>
      <c r="R126" s="24">
        <f t="shared" si="23"/>
        <v>-0.33333333333333331</v>
      </c>
      <c r="S126" s="5">
        <f t="shared" si="15"/>
        <v>0</v>
      </c>
      <c r="U126" s="5" t="str">
        <f t="shared" si="16"/>
        <v>No Pass</v>
      </c>
      <c r="V126" s="5" t="str">
        <f t="shared" si="17"/>
        <v>Pass</v>
      </c>
      <c r="W126" s="5" t="str">
        <f t="shared" si="18"/>
        <v>No Pass</v>
      </c>
      <c r="X126" s="5" t="str">
        <f t="shared" si="19"/>
        <v>Pass</v>
      </c>
    </row>
    <row r="127" spans="2:24" x14ac:dyDescent="0.25">
      <c r="B127" s="5">
        <v>26423</v>
      </c>
      <c r="D127" s="4">
        <v>15</v>
      </c>
      <c r="E127" s="5">
        <v>10</v>
      </c>
      <c r="F127" s="4">
        <v>27</v>
      </c>
      <c r="G127" s="4">
        <v>12</v>
      </c>
      <c r="I127" s="5">
        <f t="shared" si="20"/>
        <v>-5</v>
      </c>
      <c r="J127" s="24">
        <f t="shared" si="21"/>
        <v>-0.5</v>
      </c>
      <c r="K127" s="5">
        <f t="shared" si="13"/>
        <v>2</v>
      </c>
      <c r="M127" s="5">
        <f t="shared" si="24"/>
        <v>17</v>
      </c>
      <c r="N127" s="24">
        <f t="shared" si="25"/>
        <v>0.62962962962962965</v>
      </c>
      <c r="O127" s="5">
        <f t="shared" si="14"/>
        <v>-15</v>
      </c>
      <c r="Q127" s="5">
        <f t="shared" si="22"/>
        <v>-15</v>
      </c>
      <c r="R127" s="24">
        <f t="shared" si="23"/>
        <v>-1.25</v>
      </c>
      <c r="S127" s="5">
        <f t="shared" si="15"/>
        <v>0</v>
      </c>
      <c r="U127" s="5" t="str">
        <f t="shared" si="16"/>
        <v>No Pass</v>
      </c>
      <c r="V127" s="5" t="str">
        <f t="shared" si="17"/>
        <v>Pass</v>
      </c>
      <c r="W127" s="5" t="str">
        <f t="shared" si="18"/>
        <v>No Pass</v>
      </c>
      <c r="X127" s="5" t="str">
        <f t="shared" si="19"/>
        <v>Pass</v>
      </c>
    </row>
    <row r="128" spans="2:24" x14ac:dyDescent="0.25">
      <c r="B128" s="5">
        <v>26437</v>
      </c>
      <c r="D128" s="4">
        <v>0</v>
      </c>
      <c r="E128" s="5">
        <v>19</v>
      </c>
      <c r="F128" s="4">
        <v>38</v>
      </c>
      <c r="G128" s="4">
        <v>13</v>
      </c>
      <c r="I128" s="5">
        <f t="shared" si="20"/>
        <v>19</v>
      </c>
      <c r="J128" s="24">
        <f t="shared" si="21"/>
        <v>1</v>
      </c>
      <c r="K128" s="5">
        <f t="shared" si="13"/>
        <v>-7</v>
      </c>
      <c r="M128" s="5">
        <f t="shared" si="24"/>
        <v>19</v>
      </c>
      <c r="N128" s="24">
        <f t="shared" si="25"/>
        <v>0.5</v>
      </c>
      <c r="O128" s="5">
        <f t="shared" si="14"/>
        <v>-26</v>
      </c>
      <c r="Q128" s="5">
        <f t="shared" si="22"/>
        <v>-25</v>
      </c>
      <c r="R128" s="24">
        <f t="shared" si="23"/>
        <v>-1.9230769230769231</v>
      </c>
      <c r="S128" s="5">
        <f t="shared" si="15"/>
        <v>-1</v>
      </c>
      <c r="U128" s="5" t="str">
        <f t="shared" si="16"/>
        <v>Pass</v>
      </c>
      <c r="V128" s="5" t="str">
        <f t="shared" si="17"/>
        <v>No Pass</v>
      </c>
      <c r="W128" s="5" t="str">
        <f t="shared" si="18"/>
        <v>No Pass</v>
      </c>
      <c r="X128" s="5" t="str">
        <f t="shared" si="19"/>
        <v>No Pass</v>
      </c>
    </row>
    <row r="129" spans="2:24" x14ac:dyDescent="0.25">
      <c r="B129" s="5">
        <v>26450</v>
      </c>
      <c r="D129" s="4">
        <v>24</v>
      </c>
      <c r="E129" s="5">
        <v>12</v>
      </c>
      <c r="F129" s="4">
        <v>26</v>
      </c>
      <c r="G129" s="4">
        <v>14</v>
      </c>
      <c r="I129" s="5">
        <f t="shared" si="20"/>
        <v>-12</v>
      </c>
      <c r="J129" s="24">
        <f t="shared" si="21"/>
        <v>-1</v>
      </c>
      <c r="K129" s="5">
        <f t="shared" si="13"/>
        <v>0</v>
      </c>
      <c r="M129" s="5">
        <f t="shared" si="24"/>
        <v>14</v>
      </c>
      <c r="N129" s="24">
        <f t="shared" si="25"/>
        <v>0.53846153846153844</v>
      </c>
      <c r="O129" s="5">
        <f t="shared" si="14"/>
        <v>-14</v>
      </c>
      <c r="Q129" s="5">
        <f t="shared" si="22"/>
        <v>-12</v>
      </c>
      <c r="R129" s="24">
        <f t="shared" si="23"/>
        <v>-0.8571428571428571</v>
      </c>
      <c r="S129" s="5">
        <f t="shared" si="15"/>
        <v>-2</v>
      </c>
      <c r="U129" s="5" t="str">
        <f t="shared" si="16"/>
        <v>No Pass</v>
      </c>
      <c r="V129" s="5" t="str">
        <f t="shared" si="17"/>
        <v>Pass</v>
      </c>
      <c r="W129" s="5" t="str">
        <f t="shared" si="18"/>
        <v>No Pass</v>
      </c>
      <c r="X129" s="5" t="str">
        <f t="shared" si="19"/>
        <v>No Pass</v>
      </c>
    </row>
    <row r="130" spans="2:24" x14ac:dyDescent="0.25">
      <c r="B130" s="5">
        <v>26451</v>
      </c>
      <c r="D130" s="4">
        <v>19</v>
      </c>
      <c r="E130" s="5">
        <v>41</v>
      </c>
      <c r="F130" s="4">
        <v>24</v>
      </c>
      <c r="G130" s="4">
        <v>15</v>
      </c>
      <c r="I130" s="5">
        <f t="shared" si="20"/>
        <v>22</v>
      </c>
      <c r="J130" s="24">
        <f t="shared" si="21"/>
        <v>0.53658536585365857</v>
      </c>
      <c r="K130" s="5">
        <f t="shared" si="13"/>
        <v>-29</v>
      </c>
      <c r="M130" s="5">
        <f t="shared" si="24"/>
        <v>-17</v>
      </c>
      <c r="N130" s="24">
        <f t="shared" si="25"/>
        <v>-0.70833333333333337</v>
      </c>
      <c r="O130" s="5">
        <f t="shared" si="14"/>
        <v>-12</v>
      </c>
      <c r="Q130" s="5">
        <f t="shared" si="22"/>
        <v>-9</v>
      </c>
      <c r="R130" s="24">
        <f t="shared" si="23"/>
        <v>-0.6</v>
      </c>
      <c r="S130" s="5">
        <f t="shared" si="15"/>
        <v>-3</v>
      </c>
      <c r="U130" s="5" t="str">
        <f t="shared" si="16"/>
        <v>No Pass</v>
      </c>
      <c r="V130" s="5" t="str">
        <f t="shared" si="17"/>
        <v>No Pass</v>
      </c>
      <c r="W130" s="5" t="str">
        <f t="shared" si="18"/>
        <v>No Pass</v>
      </c>
      <c r="X130" s="5" t="str">
        <f t="shared" si="19"/>
        <v>No Pass</v>
      </c>
    </row>
    <row r="131" spans="2:24" x14ac:dyDescent="0.25">
      <c r="B131" s="5">
        <v>26456</v>
      </c>
      <c r="D131" s="4">
        <v>5</v>
      </c>
      <c r="E131" s="5">
        <v>5</v>
      </c>
      <c r="F131" s="4">
        <v>26</v>
      </c>
      <c r="G131" s="4">
        <v>16</v>
      </c>
      <c r="I131" s="5">
        <f t="shared" si="20"/>
        <v>0</v>
      </c>
      <c r="J131" s="24">
        <f t="shared" si="21"/>
        <v>0</v>
      </c>
      <c r="K131" s="5">
        <f t="shared" si="13"/>
        <v>7</v>
      </c>
      <c r="M131" s="5">
        <f t="shared" si="24"/>
        <v>21</v>
      </c>
      <c r="N131" s="24">
        <f t="shared" si="25"/>
        <v>0.80769230769230771</v>
      </c>
      <c r="O131" s="5">
        <f t="shared" si="14"/>
        <v>-14</v>
      </c>
      <c r="Q131" s="5">
        <f t="shared" si="22"/>
        <v>-10</v>
      </c>
      <c r="R131" s="24">
        <f t="shared" si="23"/>
        <v>-0.625</v>
      </c>
      <c r="S131" s="5">
        <f t="shared" si="15"/>
        <v>-4</v>
      </c>
      <c r="U131" s="5" t="str">
        <f t="shared" si="16"/>
        <v>Pass</v>
      </c>
      <c r="V131" s="5" t="str">
        <f t="shared" si="17"/>
        <v>Pass</v>
      </c>
      <c r="W131" s="5" t="str">
        <f t="shared" si="18"/>
        <v>No Pass</v>
      </c>
      <c r="X131" s="5" t="str">
        <f t="shared" si="19"/>
        <v>No Pass</v>
      </c>
    </row>
    <row r="132" spans="2:24" x14ac:dyDescent="0.25">
      <c r="B132" s="5">
        <v>26461</v>
      </c>
      <c r="D132" s="4">
        <v>5</v>
      </c>
      <c r="E132" s="5">
        <v>10</v>
      </c>
      <c r="F132" s="4">
        <v>10</v>
      </c>
      <c r="G132" s="4">
        <v>6</v>
      </c>
      <c r="I132" s="5">
        <f t="shared" si="20"/>
        <v>5</v>
      </c>
      <c r="J132" s="24">
        <f t="shared" si="21"/>
        <v>0.5</v>
      </c>
      <c r="K132" s="5">
        <f t="shared" si="13"/>
        <v>2</v>
      </c>
      <c r="M132" s="5">
        <f t="shared" si="24"/>
        <v>0</v>
      </c>
      <c r="N132" s="24">
        <f t="shared" si="25"/>
        <v>0</v>
      </c>
      <c r="O132" s="5">
        <f t="shared" si="14"/>
        <v>2</v>
      </c>
      <c r="Q132" s="5">
        <f t="shared" si="22"/>
        <v>-4</v>
      </c>
      <c r="R132" s="24">
        <f t="shared" si="23"/>
        <v>-0.66666666666666663</v>
      </c>
      <c r="S132" s="5">
        <f t="shared" si="15"/>
        <v>6</v>
      </c>
      <c r="U132" s="5" t="str">
        <f t="shared" si="16"/>
        <v>Pass</v>
      </c>
      <c r="V132" s="5" t="str">
        <f t="shared" si="17"/>
        <v>Pass</v>
      </c>
      <c r="W132" s="5" t="str">
        <f t="shared" si="18"/>
        <v>Pass</v>
      </c>
      <c r="X132" s="5" t="str">
        <f t="shared" si="19"/>
        <v>Pass</v>
      </c>
    </row>
    <row r="133" spans="2:24" x14ac:dyDescent="0.25">
      <c r="B133" s="5">
        <v>26465</v>
      </c>
      <c r="D133" s="4">
        <v>19</v>
      </c>
      <c r="E133" s="5">
        <v>5</v>
      </c>
      <c r="F133" s="4">
        <v>12</v>
      </c>
      <c r="G133" s="4">
        <v>8</v>
      </c>
      <c r="I133" s="5">
        <f t="shared" si="20"/>
        <v>-14</v>
      </c>
      <c r="J133" s="24">
        <f t="shared" si="21"/>
        <v>-2.8</v>
      </c>
      <c r="K133" s="5">
        <f t="shared" ref="K133:K159" si="26">12-E133</f>
        <v>7</v>
      </c>
      <c r="M133" s="5">
        <f t="shared" si="24"/>
        <v>7</v>
      </c>
      <c r="N133" s="24">
        <f t="shared" si="25"/>
        <v>0.58333333333333337</v>
      </c>
      <c r="O133" s="5">
        <f t="shared" ref="O133:O159" si="27">12-F133</f>
        <v>0</v>
      </c>
      <c r="Q133" s="5">
        <f t="shared" si="22"/>
        <v>-4</v>
      </c>
      <c r="R133" s="24">
        <f t="shared" si="23"/>
        <v>-0.5</v>
      </c>
      <c r="S133" s="5">
        <f t="shared" ref="S133:S159" si="28">12-G133</f>
        <v>4</v>
      </c>
      <c r="U133" s="5" t="str">
        <f t="shared" ref="U133:U159" si="29">IF(D133&lt;=12,"Pass","No Pass")</f>
        <v>No Pass</v>
      </c>
      <c r="V133" s="5" t="str">
        <f t="shared" ref="V133:V159" si="30">IF(E133&lt;=12,"Pass","No Pass")</f>
        <v>Pass</v>
      </c>
      <c r="W133" s="5" t="str">
        <f t="shared" ref="W133:W159" si="31">IF(F133&lt;=12,"Pass","No Pass")</f>
        <v>Pass</v>
      </c>
      <c r="X133" s="5" t="str">
        <f t="shared" ref="X133:X159" si="32">IF(G133&lt;=12,"Pass","No Pass")</f>
        <v>Pass</v>
      </c>
    </row>
    <row r="134" spans="2:24" x14ac:dyDescent="0.25">
      <c r="B134" s="5">
        <v>26469</v>
      </c>
      <c r="D134" s="4">
        <v>7</v>
      </c>
      <c r="E134" s="5">
        <v>10</v>
      </c>
      <c r="F134" s="4">
        <v>16</v>
      </c>
      <c r="G134" s="4">
        <v>10</v>
      </c>
      <c r="I134" s="5">
        <f t="shared" ref="I134:I159" si="33">E134-D134</f>
        <v>3</v>
      </c>
      <c r="J134" s="24">
        <f t="shared" ref="J134:J159" si="34">I134/E134</f>
        <v>0.3</v>
      </c>
      <c r="K134" s="5">
        <f t="shared" si="26"/>
        <v>2</v>
      </c>
      <c r="M134" s="5">
        <f t="shared" si="24"/>
        <v>6</v>
      </c>
      <c r="N134" s="24">
        <f t="shared" si="25"/>
        <v>0.375</v>
      </c>
      <c r="O134" s="5">
        <f t="shared" si="27"/>
        <v>-4</v>
      </c>
      <c r="Q134" s="5">
        <f t="shared" ref="Q134:Q159" si="35">G134-F134</f>
        <v>-6</v>
      </c>
      <c r="R134" s="24">
        <f t="shared" ref="R134:R159" si="36">Q134/G134</f>
        <v>-0.6</v>
      </c>
      <c r="S134" s="5">
        <f t="shared" si="28"/>
        <v>2</v>
      </c>
      <c r="U134" s="5" t="str">
        <f t="shared" si="29"/>
        <v>Pass</v>
      </c>
      <c r="V134" s="5" t="str">
        <f t="shared" si="30"/>
        <v>Pass</v>
      </c>
      <c r="W134" s="5" t="str">
        <f t="shared" si="31"/>
        <v>No Pass</v>
      </c>
      <c r="X134" s="5" t="str">
        <f t="shared" si="32"/>
        <v>Pass</v>
      </c>
    </row>
    <row r="135" spans="2:24" x14ac:dyDescent="0.25">
      <c r="B135" s="5">
        <v>26475</v>
      </c>
      <c r="D135" s="4">
        <v>20</v>
      </c>
      <c r="E135" s="4">
        <v>10</v>
      </c>
      <c r="F135" s="4">
        <v>18</v>
      </c>
      <c r="G135" s="4">
        <v>12</v>
      </c>
      <c r="I135" s="5">
        <f t="shared" si="33"/>
        <v>-10</v>
      </c>
      <c r="J135" s="24">
        <f t="shared" si="34"/>
        <v>-1</v>
      </c>
      <c r="K135" s="5">
        <f t="shared" si="26"/>
        <v>2</v>
      </c>
      <c r="M135" s="5">
        <f t="shared" ref="M135:M159" si="37">F135-E135</f>
        <v>8</v>
      </c>
      <c r="N135" s="24">
        <f t="shared" ref="N135:N159" si="38">M135/F135</f>
        <v>0.44444444444444442</v>
      </c>
      <c r="O135" s="5">
        <f t="shared" si="27"/>
        <v>-6</v>
      </c>
      <c r="Q135" s="5">
        <f t="shared" si="35"/>
        <v>-6</v>
      </c>
      <c r="R135" s="24">
        <f t="shared" si="36"/>
        <v>-0.5</v>
      </c>
      <c r="S135" s="5">
        <f t="shared" si="28"/>
        <v>0</v>
      </c>
      <c r="U135" s="5" t="str">
        <f t="shared" si="29"/>
        <v>No Pass</v>
      </c>
      <c r="V135" s="5" t="str">
        <f t="shared" si="30"/>
        <v>Pass</v>
      </c>
      <c r="W135" s="5" t="str">
        <f t="shared" si="31"/>
        <v>No Pass</v>
      </c>
      <c r="X135" s="5" t="str">
        <f t="shared" si="32"/>
        <v>Pass</v>
      </c>
    </row>
    <row r="136" spans="2:24" x14ac:dyDescent="0.25">
      <c r="B136" s="5">
        <v>26476</v>
      </c>
      <c r="D136" s="4">
        <v>1</v>
      </c>
      <c r="E136" s="4">
        <v>5</v>
      </c>
      <c r="F136" s="4">
        <v>21</v>
      </c>
      <c r="G136" s="4">
        <v>14</v>
      </c>
      <c r="I136" s="5">
        <f t="shared" si="33"/>
        <v>4</v>
      </c>
      <c r="J136" s="24">
        <f t="shared" si="34"/>
        <v>0.8</v>
      </c>
      <c r="K136" s="5">
        <f t="shared" si="26"/>
        <v>7</v>
      </c>
      <c r="M136" s="5">
        <f t="shared" si="37"/>
        <v>16</v>
      </c>
      <c r="N136" s="24">
        <f t="shared" si="38"/>
        <v>0.76190476190476186</v>
      </c>
      <c r="O136" s="5">
        <f t="shared" si="27"/>
        <v>-9</v>
      </c>
      <c r="Q136" s="5">
        <f t="shared" si="35"/>
        <v>-7</v>
      </c>
      <c r="R136" s="24">
        <f t="shared" si="36"/>
        <v>-0.5</v>
      </c>
      <c r="S136" s="5">
        <f t="shared" si="28"/>
        <v>-2</v>
      </c>
      <c r="U136" s="5" t="str">
        <f t="shared" si="29"/>
        <v>Pass</v>
      </c>
      <c r="V136" s="5" t="str">
        <f t="shared" si="30"/>
        <v>Pass</v>
      </c>
      <c r="W136" s="5" t="str">
        <f t="shared" si="31"/>
        <v>No Pass</v>
      </c>
      <c r="X136" s="5" t="str">
        <f t="shared" si="32"/>
        <v>No Pass</v>
      </c>
    </row>
    <row r="137" spans="2:24" x14ac:dyDescent="0.25">
      <c r="B137" s="5">
        <v>26478</v>
      </c>
      <c r="D137" s="4">
        <v>5</v>
      </c>
      <c r="E137" s="4">
        <v>2</v>
      </c>
      <c r="F137" s="4">
        <v>24</v>
      </c>
      <c r="G137" s="4">
        <v>16</v>
      </c>
      <c r="I137" s="5">
        <f t="shared" si="33"/>
        <v>-3</v>
      </c>
      <c r="J137" s="24">
        <f t="shared" si="34"/>
        <v>-1.5</v>
      </c>
      <c r="K137" s="5">
        <f t="shared" si="26"/>
        <v>10</v>
      </c>
      <c r="M137" s="5">
        <f t="shared" si="37"/>
        <v>22</v>
      </c>
      <c r="N137" s="24">
        <f t="shared" si="38"/>
        <v>0.91666666666666663</v>
      </c>
      <c r="O137" s="5">
        <f t="shared" si="27"/>
        <v>-12</v>
      </c>
      <c r="Q137" s="5">
        <f t="shared" si="35"/>
        <v>-8</v>
      </c>
      <c r="R137" s="24">
        <f t="shared" si="36"/>
        <v>-0.5</v>
      </c>
      <c r="S137" s="5">
        <f t="shared" si="28"/>
        <v>-4</v>
      </c>
      <c r="U137" s="5" t="str">
        <f t="shared" si="29"/>
        <v>Pass</v>
      </c>
      <c r="V137" s="5" t="str">
        <f t="shared" si="30"/>
        <v>Pass</v>
      </c>
      <c r="W137" s="5" t="str">
        <f t="shared" si="31"/>
        <v>No Pass</v>
      </c>
      <c r="X137" s="5" t="str">
        <f t="shared" si="32"/>
        <v>No Pass</v>
      </c>
    </row>
    <row r="138" spans="2:24" x14ac:dyDescent="0.25">
      <c r="B138" s="5">
        <v>26493</v>
      </c>
      <c r="D138" s="4">
        <v>24</v>
      </c>
      <c r="E138" s="5">
        <v>25</v>
      </c>
      <c r="F138" s="4">
        <v>27</v>
      </c>
      <c r="G138" s="4">
        <v>18</v>
      </c>
      <c r="I138" s="5">
        <f t="shared" si="33"/>
        <v>1</v>
      </c>
      <c r="J138" s="24">
        <f t="shared" si="34"/>
        <v>0.04</v>
      </c>
      <c r="K138" s="5">
        <f t="shared" si="26"/>
        <v>-13</v>
      </c>
      <c r="M138" s="5">
        <f t="shared" si="37"/>
        <v>2</v>
      </c>
      <c r="N138" s="24">
        <f t="shared" si="38"/>
        <v>7.407407407407407E-2</v>
      </c>
      <c r="O138" s="5">
        <f t="shared" si="27"/>
        <v>-15</v>
      </c>
      <c r="Q138" s="5">
        <f t="shared" si="35"/>
        <v>-9</v>
      </c>
      <c r="R138" s="24">
        <f t="shared" si="36"/>
        <v>-0.5</v>
      </c>
      <c r="S138" s="5">
        <f t="shared" si="28"/>
        <v>-6</v>
      </c>
      <c r="U138" s="5" t="str">
        <f t="shared" si="29"/>
        <v>No Pass</v>
      </c>
      <c r="V138" s="5" t="str">
        <f t="shared" si="30"/>
        <v>No Pass</v>
      </c>
      <c r="W138" s="5" t="str">
        <f t="shared" si="31"/>
        <v>No Pass</v>
      </c>
      <c r="X138" s="5" t="str">
        <f t="shared" si="32"/>
        <v>No Pass</v>
      </c>
    </row>
    <row r="139" spans="2:24" x14ac:dyDescent="0.25">
      <c r="B139" s="5">
        <v>26510</v>
      </c>
      <c r="D139" s="4">
        <v>8</v>
      </c>
      <c r="E139" s="5">
        <v>8</v>
      </c>
      <c r="F139" s="4">
        <v>30</v>
      </c>
      <c r="G139" s="4">
        <v>20</v>
      </c>
      <c r="I139" s="5">
        <f t="shared" si="33"/>
        <v>0</v>
      </c>
      <c r="J139" s="24">
        <f t="shared" si="34"/>
        <v>0</v>
      </c>
      <c r="K139" s="5">
        <f t="shared" si="26"/>
        <v>4</v>
      </c>
      <c r="M139" s="5">
        <f t="shared" si="37"/>
        <v>22</v>
      </c>
      <c r="N139" s="24">
        <f t="shared" si="38"/>
        <v>0.73333333333333328</v>
      </c>
      <c r="O139" s="5">
        <f t="shared" si="27"/>
        <v>-18</v>
      </c>
      <c r="Q139" s="5">
        <f t="shared" si="35"/>
        <v>-10</v>
      </c>
      <c r="R139" s="24">
        <f t="shared" si="36"/>
        <v>-0.5</v>
      </c>
      <c r="S139" s="5">
        <f t="shared" si="28"/>
        <v>-8</v>
      </c>
      <c r="U139" s="5" t="str">
        <f t="shared" si="29"/>
        <v>Pass</v>
      </c>
      <c r="V139" s="5" t="str">
        <f t="shared" si="30"/>
        <v>Pass</v>
      </c>
      <c r="W139" s="5" t="str">
        <f t="shared" si="31"/>
        <v>No Pass</v>
      </c>
      <c r="X139" s="5" t="str">
        <f t="shared" si="32"/>
        <v>No Pass</v>
      </c>
    </row>
    <row r="140" spans="2:24" x14ac:dyDescent="0.25">
      <c r="B140" s="5">
        <v>26519</v>
      </c>
      <c r="D140" s="4">
        <v>16</v>
      </c>
      <c r="E140" s="5">
        <v>15</v>
      </c>
      <c r="F140" s="4">
        <v>33</v>
      </c>
      <c r="G140" s="4">
        <v>22</v>
      </c>
      <c r="I140" s="5">
        <f t="shared" si="33"/>
        <v>-1</v>
      </c>
      <c r="J140" s="24">
        <f t="shared" si="34"/>
        <v>-6.6666666666666666E-2</v>
      </c>
      <c r="K140" s="5">
        <f t="shared" si="26"/>
        <v>-3</v>
      </c>
      <c r="M140" s="5">
        <f t="shared" si="37"/>
        <v>18</v>
      </c>
      <c r="N140" s="24">
        <f t="shared" si="38"/>
        <v>0.54545454545454541</v>
      </c>
      <c r="O140" s="5">
        <f t="shared" si="27"/>
        <v>-21</v>
      </c>
      <c r="Q140" s="5">
        <f t="shared" si="35"/>
        <v>-11</v>
      </c>
      <c r="R140" s="24">
        <f t="shared" si="36"/>
        <v>-0.5</v>
      </c>
      <c r="S140" s="5">
        <f t="shared" si="28"/>
        <v>-10</v>
      </c>
      <c r="U140" s="5" t="str">
        <f t="shared" si="29"/>
        <v>No Pass</v>
      </c>
      <c r="V140" s="5" t="str">
        <f t="shared" si="30"/>
        <v>No Pass</v>
      </c>
      <c r="W140" s="5" t="str">
        <f t="shared" si="31"/>
        <v>No Pass</v>
      </c>
      <c r="X140" s="5" t="str">
        <f t="shared" si="32"/>
        <v>No Pass</v>
      </c>
    </row>
    <row r="141" spans="2:24" x14ac:dyDescent="0.25">
      <c r="B141" s="5">
        <v>26532</v>
      </c>
      <c r="D141" s="4">
        <v>11</v>
      </c>
      <c r="E141" s="5">
        <v>10</v>
      </c>
      <c r="F141" s="4">
        <v>12</v>
      </c>
      <c r="G141" s="4">
        <v>24</v>
      </c>
      <c r="I141" s="5">
        <f t="shared" si="33"/>
        <v>-1</v>
      </c>
      <c r="J141" s="24">
        <f t="shared" si="34"/>
        <v>-0.1</v>
      </c>
      <c r="K141" s="5">
        <f t="shared" si="26"/>
        <v>2</v>
      </c>
      <c r="M141" s="5">
        <f t="shared" si="37"/>
        <v>2</v>
      </c>
      <c r="N141" s="24">
        <f t="shared" si="38"/>
        <v>0.16666666666666666</v>
      </c>
      <c r="O141" s="5">
        <f t="shared" si="27"/>
        <v>0</v>
      </c>
      <c r="Q141" s="5">
        <f t="shared" si="35"/>
        <v>12</v>
      </c>
      <c r="R141" s="24">
        <f t="shared" si="36"/>
        <v>0.5</v>
      </c>
      <c r="S141" s="5">
        <f t="shared" si="28"/>
        <v>-12</v>
      </c>
      <c r="U141" s="5" t="str">
        <f t="shared" si="29"/>
        <v>Pass</v>
      </c>
      <c r="V141" s="5" t="str">
        <f t="shared" si="30"/>
        <v>Pass</v>
      </c>
      <c r="W141" s="5" t="str">
        <f t="shared" si="31"/>
        <v>Pass</v>
      </c>
      <c r="X141" s="5" t="str">
        <f t="shared" si="32"/>
        <v>No Pass</v>
      </c>
    </row>
    <row r="142" spans="2:24" x14ac:dyDescent="0.25">
      <c r="B142" s="5">
        <v>26563</v>
      </c>
      <c r="D142" s="4">
        <v>10</v>
      </c>
      <c r="E142" s="5">
        <v>15</v>
      </c>
      <c r="F142" s="4">
        <v>12</v>
      </c>
      <c r="G142" s="4">
        <v>15</v>
      </c>
      <c r="I142" s="5">
        <f t="shared" si="33"/>
        <v>5</v>
      </c>
      <c r="J142" s="24">
        <f t="shared" si="34"/>
        <v>0.33333333333333331</v>
      </c>
      <c r="K142" s="5">
        <f t="shared" si="26"/>
        <v>-3</v>
      </c>
      <c r="M142" s="5">
        <f t="shared" si="37"/>
        <v>-3</v>
      </c>
      <c r="N142" s="24">
        <f t="shared" si="38"/>
        <v>-0.25</v>
      </c>
      <c r="O142" s="5">
        <f t="shared" si="27"/>
        <v>0</v>
      </c>
      <c r="Q142" s="5">
        <f t="shared" si="35"/>
        <v>3</v>
      </c>
      <c r="R142" s="24">
        <f t="shared" si="36"/>
        <v>0.2</v>
      </c>
      <c r="S142" s="5">
        <f t="shared" si="28"/>
        <v>-3</v>
      </c>
      <c r="U142" s="5" t="str">
        <f t="shared" si="29"/>
        <v>Pass</v>
      </c>
      <c r="V142" s="5" t="str">
        <f t="shared" si="30"/>
        <v>No Pass</v>
      </c>
      <c r="W142" s="5" t="str">
        <f t="shared" si="31"/>
        <v>Pass</v>
      </c>
      <c r="X142" s="5" t="str">
        <f t="shared" si="32"/>
        <v>No Pass</v>
      </c>
    </row>
    <row r="143" spans="2:24" x14ac:dyDescent="0.25">
      <c r="B143" s="5">
        <v>26565</v>
      </c>
      <c r="D143" s="4">
        <v>25</v>
      </c>
      <c r="E143" s="5">
        <v>25</v>
      </c>
      <c r="F143" s="4">
        <v>20</v>
      </c>
      <c r="G143" s="4">
        <v>23</v>
      </c>
      <c r="I143" s="5">
        <f t="shared" si="33"/>
        <v>0</v>
      </c>
      <c r="J143" s="24">
        <f t="shared" si="34"/>
        <v>0</v>
      </c>
      <c r="K143" s="5">
        <f t="shared" si="26"/>
        <v>-13</v>
      </c>
      <c r="M143" s="5">
        <f t="shared" si="37"/>
        <v>-5</v>
      </c>
      <c r="N143" s="24">
        <f t="shared" si="38"/>
        <v>-0.25</v>
      </c>
      <c r="O143" s="5">
        <f t="shared" si="27"/>
        <v>-8</v>
      </c>
      <c r="Q143" s="5">
        <f t="shared" si="35"/>
        <v>3</v>
      </c>
      <c r="R143" s="24">
        <f t="shared" si="36"/>
        <v>0.13043478260869565</v>
      </c>
      <c r="S143" s="5">
        <f t="shared" si="28"/>
        <v>-11</v>
      </c>
      <c r="U143" s="5" t="str">
        <f t="shared" si="29"/>
        <v>No Pass</v>
      </c>
      <c r="V143" s="5" t="str">
        <f t="shared" si="30"/>
        <v>No Pass</v>
      </c>
      <c r="W143" s="5" t="str">
        <f t="shared" si="31"/>
        <v>No Pass</v>
      </c>
      <c r="X143" s="5" t="str">
        <f t="shared" si="32"/>
        <v>No Pass</v>
      </c>
    </row>
    <row r="144" spans="2:24" x14ac:dyDescent="0.25">
      <c r="B144" s="5">
        <v>26575</v>
      </c>
      <c r="D144" s="4">
        <v>14</v>
      </c>
      <c r="E144" s="4">
        <v>10</v>
      </c>
      <c r="F144" s="4">
        <v>10</v>
      </c>
      <c r="G144" s="4">
        <v>15</v>
      </c>
      <c r="I144" s="5">
        <f t="shared" si="33"/>
        <v>-4</v>
      </c>
      <c r="J144" s="24">
        <f t="shared" si="34"/>
        <v>-0.4</v>
      </c>
      <c r="K144" s="5">
        <f t="shared" si="26"/>
        <v>2</v>
      </c>
      <c r="M144" s="5">
        <f t="shared" si="37"/>
        <v>0</v>
      </c>
      <c r="N144" s="24">
        <f t="shared" si="38"/>
        <v>0</v>
      </c>
      <c r="O144" s="5">
        <f t="shared" si="27"/>
        <v>2</v>
      </c>
      <c r="Q144" s="5">
        <f t="shared" si="35"/>
        <v>5</v>
      </c>
      <c r="R144" s="24">
        <f t="shared" si="36"/>
        <v>0.33333333333333331</v>
      </c>
      <c r="S144" s="5">
        <f t="shared" si="28"/>
        <v>-3</v>
      </c>
      <c r="U144" s="5" t="str">
        <f t="shared" si="29"/>
        <v>No Pass</v>
      </c>
      <c r="V144" s="5" t="str">
        <f t="shared" si="30"/>
        <v>Pass</v>
      </c>
      <c r="W144" s="5" t="str">
        <f t="shared" si="31"/>
        <v>Pass</v>
      </c>
      <c r="X144" s="5" t="str">
        <f t="shared" si="32"/>
        <v>No Pass</v>
      </c>
    </row>
    <row r="145" spans="2:24" x14ac:dyDescent="0.25">
      <c r="B145" s="5">
        <v>26580</v>
      </c>
      <c r="D145" s="4">
        <v>10</v>
      </c>
      <c r="E145" s="5">
        <v>10</v>
      </c>
      <c r="F145" s="4">
        <v>12</v>
      </c>
      <c r="G145" s="4">
        <v>18</v>
      </c>
      <c r="I145" s="5">
        <f t="shared" si="33"/>
        <v>0</v>
      </c>
      <c r="J145" s="24">
        <f t="shared" si="34"/>
        <v>0</v>
      </c>
      <c r="K145" s="5">
        <f t="shared" si="26"/>
        <v>2</v>
      </c>
      <c r="M145" s="5">
        <f t="shared" si="37"/>
        <v>2</v>
      </c>
      <c r="N145" s="24">
        <f t="shared" si="38"/>
        <v>0.16666666666666666</v>
      </c>
      <c r="O145" s="5">
        <f t="shared" si="27"/>
        <v>0</v>
      </c>
      <c r="Q145" s="5">
        <f t="shared" si="35"/>
        <v>6</v>
      </c>
      <c r="R145" s="24">
        <f t="shared" si="36"/>
        <v>0.33333333333333331</v>
      </c>
      <c r="S145" s="5">
        <f t="shared" si="28"/>
        <v>-6</v>
      </c>
      <c r="U145" s="5" t="str">
        <f t="shared" si="29"/>
        <v>Pass</v>
      </c>
      <c r="V145" s="5" t="str">
        <f t="shared" si="30"/>
        <v>Pass</v>
      </c>
      <c r="W145" s="5" t="str">
        <f t="shared" si="31"/>
        <v>Pass</v>
      </c>
      <c r="X145" s="5" t="str">
        <f t="shared" si="32"/>
        <v>No Pass</v>
      </c>
    </row>
    <row r="146" spans="2:24" x14ac:dyDescent="0.25">
      <c r="B146" s="5">
        <v>26597</v>
      </c>
      <c r="D146" s="4">
        <v>2</v>
      </c>
      <c r="E146" s="5">
        <v>3</v>
      </c>
      <c r="F146" s="4">
        <v>5</v>
      </c>
      <c r="G146" s="4">
        <v>9</v>
      </c>
      <c r="I146" s="5">
        <f t="shared" si="33"/>
        <v>1</v>
      </c>
      <c r="J146" s="24">
        <f t="shared" si="34"/>
        <v>0.33333333333333331</v>
      </c>
      <c r="K146" s="5">
        <f t="shared" si="26"/>
        <v>9</v>
      </c>
      <c r="M146" s="5">
        <f t="shared" si="37"/>
        <v>2</v>
      </c>
      <c r="N146" s="24">
        <f t="shared" si="38"/>
        <v>0.4</v>
      </c>
      <c r="O146" s="5">
        <f t="shared" si="27"/>
        <v>7</v>
      </c>
      <c r="Q146" s="5">
        <f t="shared" si="35"/>
        <v>4</v>
      </c>
      <c r="R146" s="24">
        <f t="shared" si="36"/>
        <v>0.44444444444444442</v>
      </c>
      <c r="S146" s="5">
        <f t="shared" si="28"/>
        <v>3</v>
      </c>
      <c r="U146" s="5" t="str">
        <f t="shared" si="29"/>
        <v>Pass</v>
      </c>
      <c r="V146" s="5" t="str">
        <f t="shared" si="30"/>
        <v>Pass</v>
      </c>
      <c r="W146" s="5" t="str">
        <f t="shared" si="31"/>
        <v>Pass</v>
      </c>
      <c r="X146" s="5" t="str">
        <f t="shared" si="32"/>
        <v>Pass</v>
      </c>
    </row>
    <row r="147" spans="2:24" x14ac:dyDescent="0.25">
      <c r="B147" s="5">
        <v>26617</v>
      </c>
      <c r="D147" s="4">
        <v>3</v>
      </c>
      <c r="E147" s="5">
        <v>2</v>
      </c>
      <c r="F147" s="4">
        <v>5</v>
      </c>
      <c r="G147" s="4">
        <v>2</v>
      </c>
      <c r="I147" s="5">
        <f t="shared" si="33"/>
        <v>-1</v>
      </c>
      <c r="J147" s="24">
        <f t="shared" si="34"/>
        <v>-0.5</v>
      </c>
      <c r="K147" s="5">
        <f t="shared" si="26"/>
        <v>10</v>
      </c>
      <c r="M147" s="5">
        <f t="shared" si="37"/>
        <v>3</v>
      </c>
      <c r="N147" s="24">
        <f t="shared" si="38"/>
        <v>0.6</v>
      </c>
      <c r="O147" s="5">
        <f t="shared" si="27"/>
        <v>7</v>
      </c>
      <c r="Q147" s="5">
        <f t="shared" si="35"/>
        <v>-3</v>
      </c>
      <c r="R147" s="24">
        <f t="shared" si="36"/>
        <v>-1.5</v>
      </c>
      <c r="S147" s="5">
        <f t="shared" si="28"/>
        <v>10</v>
      </c>
      <c r="U147" s="5" t="str">
        <f t="shared" si="29"/>
        <v>Pass</v>
      </c>
      <c r="V147" s="5" t="str">
        <f t="shared" si="30"/>
        <v>Pass</v>
      </c>
      <c r="W147" s="5" t="str">
        <f t="shared" si="31"/>
        <v>Pass</v>
      </c>
      <c r="X147" s="5" t="str">
        <f t="shared" si="32"/>
        <v>Pass</v>
      </c>
    </row>
    <row r="148" spans="2:24" x14ac:dyDescent="0.25">
      <c r="B148" s="5">
        <v>26618</v>
      </c>
      <c r="D148" s="4">
        <v>3</v>
      </c>
      <c r="E148" s="5">
        <v>8</v>
      </c>
      <c r="F148" s="4">
        <v>8</v>
      </c>
      <c r="G148" s="4">
        <v>2</v>
      </c>
      <c r="I148" s="5">
        <f t="shared" si="33"/>
        <v>5</v>
      </c>
      <c r="J148" s="24">
        <f t="shared" si="34"/>
        <v>0.625</v>
      </c>
      <c r="K148" s="5">
        <f t="shared" si="26"/>
        <v>4</v>
      </c>
      <c r="M148" s="5">
        <f t="shared" si="37"/>
        <v>0</v>
      </c>
      <c r="N148" s="24">
        <f t="shared" si="38"/>
        <v>0</v>
      </c>
      <c r="O148" s="5">
        <f t="shared" si="27"/>
        <v>4</v>
      </c>
      <c r="Q148" s="5">
        <f t="shared" si="35"/>
        <v>-6</v>
      </c>
      <c r="R148" s="24">
        <f t="shared" si="36"/>
        <v>-3</v>
      </c>
      <c r="S148" s="5">
        <f t="shared" si="28"/>
        <v>10</v>
      </c>
      <c r="U148" s="5" t="str">
        <f t="shared" si="29"/>
        <v>Pass</v>
      </c>
      <c r="V148" s="5" t="str">
        <f t="shared" si="30"/>
        <v>Pass</v>
      </c>
      <c r="W148" s="5" t="str">
        <f t="shared" si="31"/>
        <v>Pass</v>
      </c>
      <c r="X148" s="5" t="str">
        <f t="shared" si="32"/>
        <v>Pass</v>
      </c>
    </row>
    <row r="149" spans="2:24" x14ac:dyDescent="0.25">
      <c r="B149" s="5">
        <v>26657</v>
      </c>
      <c r="D149" s="4">
        <v>25</v>
      </c>
      <c r="E149" s="5">
        <v>10</v>
      </c>
      <c r="F149" s="4">
        <v>15</v>
      </c>
      <c r="G149" s="4">
        <v>8</v>
      </c>
      <c r="I149" s="5">
        <f t="shared" si="33"/>
        <v>-15</v>
      </c>
      <c r="J149" s="24">
        <f t="shared" si="34"/>
        <v>-1.5</v>
      </c>
      <c r="K149" s="5">
        <f t="shared" si="26"/>
        <v>2</v>
      </c>
      <c r="M149" s="5">
        <f t="shared" si="37"/>
        <v>5</v>
      </c>
      <c r="N149" s="24">
        <f t="shared" si="38"/>
        <v>0.33333333333333331</v>
      </c>
      <c r="O149" s="5">
        <f t="shared" si="27"/>
        <v>-3</v>
      </c>
      <c r="Q149" s="5">
        <f t="shared" si="35"/>
        <v>-7</v>
      </c>
      <c r="R149" s="24">
        <f t="shared" si="36"/>
        <v>-0.875</v>
      </c>
      <c r="S149" s="5">
        <f t="shared" si="28"/>
        <v>4</v>
      </c>
      <c r="U149" s="5" t="str">
        <f t="shared" si="29"/>
        <v>No Pass</v>
      </c>
      <c r="V149" s="5" t="str">
        <f t="shared" si="30"/>
        <v>Pass</v>
      </c>
      <c r="W149" s="5" t="str">
        <f t="shared" si="31"/>
        <v>No Pass</v>
      </c>
      <c r="X149" s="5" t="str">
        <f t="shared" si="32"/>
        <v>Pass</v>
      </c>
    </row>
    <row r="150" spans="2:24" x14ac:dyDescent="0.25">
      <c r="B150" s="5">
        <v>26659</v>
      </c>
      <c r="D150" s="4">
        <v>9</v>
      </c>
      <c r="E150" s="5">
        <v>10</v>
      </c>
      <c r="F150" s="4">
        <v>12</v>
      </c>
      <c r="G150" s="4">
        <v>8</v>
      </c>
      <c r="I150" s="5">
        <f t="shared" si="33"/>
        <v>1</v>
      </c>
      <c r="J150" s="24">
        <f t="shared" si="34"/>
        <v>0.1</v>
      </c>
      <c r="K150" s="5">
        <f t="shared" si="26"/>
        <v>2</v>
      </c>
      <c r="M150" s="5">
        <f t="shared" si="37"/>
        <v>2</v>
      </c>
      <c r="N150" s="24">
        <f t="shared" si="38"/>
        <v>0.16666666666666666</v>
      </c>
      <c r="O150" s="5">
        <f t="shared" si="27"/>
        <v>0</v>
      </c>
      <c r="Q150" s="5">
        <f t="shared" si="35"/>
        <v>-4</v>
      </c>
      <c r="R150" s="24">
        <f t="shared" si="36"/>
        <v>-0.5</v>
      </c>
      <c r="S150" s="5">
        <f t="shared" si="28"/>
        <v>4</v>
      </c>
      <c r="U150" s="5" t="str">
        <f t="shared" si="29"/>
        <v>Pass</v>
      </c>
      <c r="V150" s="5" t="str">
        <f t="shared" si="30"/>
        <v>Pass</v>
      </c>
      <c r="W150" s="5" t="str">
        <f t="shared" si="31"/>
        <v>Pass</v>
      </c>
      <c r="X150" s="5" t="str">
        <f t="shared" si="32"/>
        <v>Pass</v>
      </c>
    </row>
    <row r="151" spans="2:24" x14ac:dyDescent="0.25">
      <c r="B151" s="5">
        <v>26663</v>
      </c>
      <c r="D151" s="4">
        <v>15</v>
      </c>
      <c r="E151" s="4">
        <v>28</v>
      </c>
      <c r="F151" s="4">
        <v>22</v>
      </c>
      <c r="G151" s="4">
        <v>24</v>
      </c>
      <c r="I151" s="5">
        <f t="shared" si="33"/>
        <v>13</v>
      </c>
      <c r="J151" s="24">
        <f t="shared" si="34"/>
        <v>0.4642857142857143</v>
      </c>
      <c r="K151" s="5">
        <f t="shared" si="26"/>
        <v>-16</v>
      </c>
      <c r="M151" s="5">
        <f t="shared" si="37"/>
        <v>-6</v>
      </c>
      <c r="N151" s="24">
        <f t="shared" si="38"/>
        <v>-0.27272727272727271</v>
      </c>
      <c r="O151" s="5">
        <f t="shared" si="27"/>
        <v>-10</v>
      </c>
      <c r="Q151" s="5">
        <f t="shared" si="35"/>
        <v>2</v>
      </c>
      <c r="R151" s="24">
        <f t="shared" si="36"/>
        <v>8.3333333333333329E-2</v>
      </c>
      <c r="S151" s="5">
        <f t="shared" si="28"/>
        <v>-12</v>
      </c>
      <c r="U151" s="5" t="str">
        <f t="shared" si="29"/>
        <v>No Pass</v>
      </c>
      <c r="V151" s="5" t="str">
        <f t="shared" si="30"/>
        <v>No Pass</v>
      </c>
      <c r="W151" s="5" t="str">
        <f t="shared" si="31"/>
        <v>No Pass</v>
      </c>
      <c r="X151" s="5" t="str">
        <f t="shared" si="32"/>
        <v>No Pass</v>
      </c>
    </row>
    <row r="152" spans="2:24" x14ac:dyDescent="0.25">
      <c r="B152" s="5">
        <v>26675</v>
      </c>
      <c r="D152" s="4">
        <v>3</v>
      </c>
      <c r="E152" s="4">
        <v>5</v>
      </c>
      <c r="F152" s="4">
        <v>5</v>
      </c>
      <c r="G152" s="4">
        <v>3</v>
      </c>
      <c r="I152" s="5">
        <f t="shared" si="33"/>
        <v>2</v>
      </c>
      <c r="J152" s="24">
        <f t="shared" si="34"/>
        <v>0.4</v>
      </c>
      <c r="K152" s="5">
        <f t="shared" si="26"/>
        <v>7</v>
      </c>
      <c r="M152" s="5">
        <f t="shared" si="37"/>
        <v>0</v>
      </c>
      <c r="N152" s="24">
        <f t="shared" si="38"/>
        <v>0</v>
      </c>
      <c r="O152" s="5">
        <f t="shared" si="27"/>
        <v>7</v>
      </c>
      <c r="Q152" s="5">
        <f t="shared" si="35"/>
        <v>-2</v>
      </c>
      <c r="R152" s="24">
        <f t="shared" si="36"/>
        <v>-0.66666666666666663</v>
      </c>
      <c r="S152" s="5">
        <f t="shared" si="28"/>
        <v>9</v>
      </c>
      <c r="U152" s="5" t="str">
        <f t="shared" si="29"/>
        <v>Pass</v>
      </c>
      <c r="V152" s="5" t="str">
        <f t="shared" si="30"/>
        <v>Pass</v>
      </c>
      <c r="W152" s="5" t="str">
        <f t="shared" si="31"/>
        <v>Pass</v>
      </c>
      <c r="X152" s="5" t="str">
        <f t="shared" si="32"/>
        <v>Pass</v>
      </c>
    </row>
    <row r="153" spans="2:24" x14ac:dyDescent="0.25">
      <c r="B153" s="5">
        <v>26677</v>
      </c>
      <c r="D153" s="4">
        <v>13</v>
      </c>
      <c r="E153" s="4">
        <v>15</v>
      </c>
      <c r="F153" s="4">
        <v>23</v>
      </c>
      <c r="G153" s="4">
        <v>12</v>
      </c>
      <c r="I153" s="5">
        <f t="shared" si="33"/>
        <v>2</v>
      </c>
      <c r="J153" s="24">
        <f t="shared" si="34"/>
        <v>0.13333333333333333</v>
      </c>
      <c r="K153" s="5">
        <f t="shared" si="26"/>
        <v>-3</v>
      </c>
      <c r="M153" s="5">
        <f t="shared" si="37"/>
        <v>8</v>
      </c>
      <c r="N153" s="24">
        <f t="shared" si="38"/>
        <v>0.34782608695652173</v>
      </c>
      <c r="O153" s="5">
        <f t="shared" si="27"/>
        <v>-11</v>
      </c>
      <c r="Q153" s="5">
        <f t="shared" si="35"/>
        <v>-11</v>
      </c>
      <c r="R153" s="24">
        <f t="shared" si="36"/>
        <v>-0.91666666666666663</v>
      </c>
      <c r="S153" s="5">
        <f t="shared" si="28"/>
        <v>0</v>
      </c>
      <c r="U153" s="5" t="str">
        <f t="shared" si="29"/>
        <v>No Pass</v>
      </c>
      <c r="V153" s="5" t="str">
        <f t="shared" si="30"/>
        <v>No Pass</v>
      </c>
      <c r="W153" s="5" t="str">
        <f t="shared" si="31"/>
        <v>No Pass</v>
      </c>
      <c r="X153" s="5" t="str">
        <f t="shared" si="32"/>
        <v>Pass</v>
      </c>
    </row>
    <row r="154" spans="2:24" x14ac:dyDescent="0.25">
      <c r="B154" s="5">
        <v>26679</v>
      </c>
      <c r="D154" s="4">
        <v>10</v>
      </c>
      <c r="E154" s="5">
        <v>11</v>
      </c>
      <c r="F154" s="4">
        <v>23</v>
      </c>
      <c r="G154" s="4">
        <v>21</v>
      </c>
      <c r="I154" s="5">
        <f t="shared" si="33"/>
        <v>1</v>
      </c>
      <c r="J154" s="24">
        <f t="shared" si="34"/>
        <v>9.0909090909090912E-2</v>
      </c>
      <c r="K154" s="5">
        <f t="shared" si="26"/>
        <v>1</v>
      </c>
      <c r="M154" s="5">
        <f t="shared" si="37"/>
        <v>12</v>
      </c>
      <c r="N154" s="24">
        <f t="shared" si="38"/>
        <v>0.52173913043478259</v>
      </c>
      <c r="O154" s="5">
        <f t="shared" si="27"/>
        <v>-11</v>
      </c>
      <c r="Q154" s="5">
        <f t="shared" si="35"/>
        <v>-2</v>
      </c>
      <c r="R154" s="24">
        <f t="shared" si="36"/>
        <v>-9.5238095238095233E-2</v>
      </c>
      <c r="S154" s="5">
        <f t="shared" si="28"/>
        <v>-9</v>
      </c>
      <c r="U154" s="5" t="str">
        <f t="shared" si="29"/>
        <v>Pass</v>
      </c>
      <c r="V154" s="5" t="str">
        <f t="shared" si="30"/>
        <v>Pass</v>
      </c>
      <c r="W154" s="5" t="str">
        <f t="shared" si="31"/>
        <v>No Pass</v>
      </c>
      <c r="X154" s="5" t="str">
        <f t="shared" si="32"/>
        <v>No Pass</v>
      </c>
    </row>
    <row r="155" spans="2:24" x14ac:dyDescent="0.25">
      <c r="B155" s="5">
        <v>26681</v>
      </c>
      <c r="D155" s="4">
        <v>10</v>
      </c>
      <c r="E155" s="5">
        <v>10</v>
      </c>
      <c r="F155" s="4">
        <v>12</v>
      </c>
      <c r="G155" s="4">
        <v>14</v>
      </c>
      <c r="I155" s="5">
        <f t="shared" si="33"/>
        <v>0</v>
      </c>
      <c r="J155" s="24">
        <f t="shared" si="34"/>
        <v>0</v>
      </c>
      <c r="K155" s="5">
        <f t="shared" si="26"/>
        <v>2</v>
      </c>
      <c r="M155" s="5">
        <f t="shared" si="37"/>
        <v>2</v>
      </c>
      <c r="N155" s="24">
        <f t="shared" si="38"/>
        <v>0.16666666666666666</v>
      </c>
      <c r="O155" s="5">
        <f t="shared" si="27"/>
        <v>0</v>
      </c>
      <c r="Q155" s="5">
        <f t="shared" si="35"/>
        <v>2</v>
      </c>
      <c r="R155" s="24">
        <f t="shared" si="36"/>
        <v>0.14285714285714285</v>
      </c>
      <c r="S155" s="5">
        <f t="shared" si="28"/>
        <v>-2</v>
      </c>
      <c r="U155" s="5" t="str">
        <f t="shared" si="29"/>
        <v>Pass</v>
      </c>
      <c r="V155" s="5" t="str">
        <f t="shared" si="30"/>
        <v>Pass</v>
      </c>
      <c r="W155" s="5" t="str">
        <f t="shared" si="31"/>
        <v>Pass</v>
      </c>
      <c r="X155" s="5" t="str">
        <f t="shared" si="32"/>
        <v>No Pass</v>
      </c>
    </row>
    <row r="156" spans="2:24" x14ac:dyDescent="0.25">
      <c r="B156" s="5">
        <v>26707</v>
      </c>
      <c r="D156" s="4">
        <v>0</v>
      </c>
      <c r="E156" s="5">
        <v>2</v>
      </c>
      <c r="F156" s="4">
        <v>2</v>
      </c>
      <c r="G156" s="4">
        <v>5</v>
      </c>
      <c r="I156" s="5">
        <f t="shared" si="33"/>
        <v>2</v>
      </c>
      <c r="J156" s="24">
        <f t="shared" si="34"/>
        <v>1</v>
      </c>
      <c r="K156" s="5">
        <f t="shared" si="26"/>
        <v>10</v>
      </c>
      <c r="M156" s="5">
        <f t="shared" si="37"/>
        <v>0</v>
      </c>
      <c r="N156" s="24">
        <f t="shared" si="38"/>
        <v>0</v>
      </c>
      <c r="O156" s="5">
        <f t="shared" si="27"/>
        <v>10</v>
      </c>
      <c r="Q156" s="5">
        <f t="shared" si="35"/>
        <v>3</v>
      </c>
      <c r="R156" s="24">
        <f t="shared" si="36"/>
        <v>0.6</v>
      </c>
      <c r="S156" s="5">
        <f t="shared" si="28"/>
        <v>7</v>
      </c>
      <c r="U156" s="5" t="str">
        <f t="shared" si="29"/>
        <v>Pass</v>
      </c>
      <c r="V156" s="5" t="str">
        <f t="shared" si="30"/>
        <v>Pass</v>
      </c>
      <c r="W156" s="5" t="str">
        <f t="shared" si="31"/>
        <v>Pass</v>
      </c>
      <c r="X156" s="5" t="str">
        <f t="shared" si="32"/>
        <v>Pass</v>
      </c>
    </row>
    <row r="157" spans="2:24" x14ac:dyDescent="0.25">
      <c r="B157" s="5">
        <v>26712</v>
      </c>
      <c r="D157" s="4">
        <v>25</v>
      </c>
      <c r="E157" s="5">
        <v>25</v>
      </c>
      <c r="F157" s="4">
        <v>22</v>
      </c>
      <c r="G157" s="4">
        <v>20</v>
      </c>
      <c r="I157" s="5">
        <f t="shared" si="33"/>
        <v>0</v>
      </c>
      <c r="J157" s="24">
        <f t="shared" si="34"/>
        <v>0</v>
      </c>
      <c r="K157" s="5">
        <f t="shared" si="26"/>
        <v>-13</v>
      </c>
      <c r="M157" s="5">
        <f t="shared" si="37"/>
        <v>-3</v>
      </c>
      <c r="N157" s="24">
        <f t="shared" si="38"/>
        <v>-0.13636363636363635</v>
      </c>
      <c r="O157" s="5">
        <f t="shared" si="27"/>
        <v>-10</v>
      </c>
      <c r="Q157" s="5">
        <f t="shared" si="35"/>
        <v>-2</v>
      </c>
      <c r="R157" s="24">
        <f t="shared" si="36"/>
        <v>-0.1</v>
      </c>
      <c r="S157" s="5">
        <f t="shared" si="28"/>
        <v>-8</v>
      </c>
      <c r="U157" s="5" t="str">
        <f t="shared" si="29"/>
        <v>No Pass</v>
      </c>
      <c r="V157" s="5" t="str">
        <f t="shared" si="30"/>
        <v>No Pass</v>
      </c>
      <c r="W157" s="5" t="str">
        <f t="shared" si="31"/>
        <v>No Pass</v>
      </c>
      <c r="X157" s="5" t="str">
        <f t="shared" si="32"/>
        <v>No Pass</v>
      </c>
    </row>
    <row r="158" spans="2:24" x14ac:dyDescent="0.25">
      <c r="B158" s="5">
        <v>26753</v>
      </c>
      <c r="D158" s="4">
        <v>5</v>
      </c>
      <c r="E158" s="5">
        <v>6</v>
      </c>
      <c r="F158" s="4">
        <v>10</v>
      </c>
      <c r="G158" s="4">
        <v>15</v>
      </c>
      <c r="I158" s="5">
        <f t="shared" si="33"/>
        <v>1</v>
      </c>
      <c r="J158" s="24">
        <f t="shared" si="34"/>
        <v>0.16666666666666666</v>
      </c>
      <c r="K158" s="5">
        <f t="shared" si="26"/>
        <v>6</v>
      </c>
      <c r="M158" s="5">
        <f t="shared" si="37"/>
        <v>4</v>
      </c>
      <c r="N158" s="24">
        <f t="shared" si="38"/>
        <v>0.4</v>
      </c>
      <c r="O158" s="5">
        <f t="shared" si="27"/>
        <v>2</v>
      </c>
      <c r="Q158" s="5">
        <f t="shared" si="35"/>
        <v>5</v>
      </c>
      <c r="R158" s="24">
        <f t="shared" si="36"/>
        <v>0.33333333333333331</v>
      </c>
      <c r="S158" s="5">
        <f t="shared" si="28"/>
        <v>-3</v>
      </c>
      <c r="U158" s="5" t="str">
        <f t="shared" si="29"/>
        <v>Pass</v>
      </c>
      <c r="V158" s="5" t="str">
        <f t="shared" si="30"/>
        <v>Pass</v>
      </c>
      <c r="W158" s="5" t="str">
        <f t="shared" si="31"/>
        <v>Pass</v>
      </c>
      <c r="X158" s="5" t="str">
        <f t="shared" si="32"/>
        <v>No Pass</v>
      </c>
    </row>
    <row r="159" spans="2:24" x14ac:dyDescent="0.25">
      <c r="B159" s="5">
        <v>28187</v>
      </c>
      <c r="D159" s="4">
        <v>20</v>
      </c>
      <c r="E159" s="5">
        <v>22</v>
      </c>
      <c r="F159" s="4">
        <v>23</v>
      </c>
      <c r="G159" s="4">
        <v>24</v>
      </c>
      <c r="I159" s="5">
        <f t="shared" si="33"/>
        <v>2</v>
      </c>
      <c r="J159" s="24">
        <f t="shared" si="34"/>
        <v>9.0909090909090912E-2</v>
      </c>
      <c r="K159" s="5">
        <f t="shared" si="26"/>
        <v>-10</v>
      </c>
      <c r="M159" s="5">
        <f t="shared" si="37"/>
        <v>1</v>
      </c>
      <c r="N159" s="24">
        <f t="shared" si="38"/>
        <v>4.3478260869565216E-2</v>
      </c>
      <c r="O159" s="5">
        <f t="shared" si="27"/>
        <v>-11</v>
      </c>
      <c r="Q159" s="5">
        <f t="shared" si="35"/>
        <v>1</v>
      </c>
      <c r="R159" s="24">
        <f t="shared" si="36"/>
        <v>4.1666666666666664E-2</v>
      </c>
      <c r="S159" s="5">
        <f t="shared" si="28"/>
        <v>-12</v>
      </c>
      <c r="U159" s="5" t="str">
        <f t="shared" si="29"/>
        <v>No Pass</v>
      </c>
      <c r="V159" s="5" t="str">
        <f t="shared" si="30"/>
        <v>No Pass</v>
      </c>
      <c r="W159" s="5" t="str">
        <f t="shared" si="31"/>
        <v>No Pass</v>
      </c>
      <c r="X159" s="5" t="str">
        <f t="shared" si="32"/>
        <v>No Pass</v>
      </c>
    </row>
  </sheetData>
  <mergeCells count="5">
    <mergeCell ref="D2:G2"/>
    <mergeCell ref="I2:K2"/>
    <mergeCell ref="M2:O2"/>
    <mergeCell ref="Q2:S2"/>
    <mergeCell ref="U2:X2"/>
  </mergeCells>
  <conditionalFormatting sqref="I4:I1048576">
    <cfRule type="cellIs" dxfId="176" priority="23" operator="greaterThan">
      <formula>0</formula>
    </cfRule>
  </conditionalFormatting>
  <conditionalFormatting sqref="I2:I1048576">
    <cfRule type="cellIs" dxfId="175" priority="21" operator="equal">
      <formula>0</formula>
    </cfRule>
    <cfRule type="cellIs" dxfId="174" priority="22" operator="lessThan">
      <formula>0</formula>
    </cfRule>
  </conditionalFormatting>
  <conditionalFormatting sqref="K2 K4:K1048576">
    <cfRule type="cellIs" dxfId="173" priority="19" operator="greaterThan">
      <formula>0</formula>
    </cfRule>
    <cfRule type="cellIs" dxfId="172" priority="20" operator="greaterThan">
      <formula>0</formula>
    </cfRule>
  </conditionalFormatting>
  <conditionalFormatting sqref="K2:K1048576">
    <cfRule type="cellIs" dxfId="171" priority="17" operator="equal">
      <formula>0</formula>
    </cfRule>
    <cfRule type="cellIs" dxfId="170" priority="18" operator="lessThan">
      <formula>0</formula>
    </cfRule>
  </conditionalFormatting>
  <conditionalFormatting sqref="M4:M1048576">
    <cfRule type="cellIs" dxfId="169" priority="14" operator="equal">
      <formula>0</formula>
    </cfRule>
    <cfRule type="cellIs" dxfId="168" priority="15" operator="lessThan">
      <formula>0</formula>
    </cfRule>
    <cfRule type="cellIs" dxfId="167" priority="16" operator="greaterThan">
      <formula>0</formula>
    </cfRule>
  </conditionalFormatting>
  <conditionalFormatting sqref="O2 O4:O1048576">
    <cfRule type="cellIs" dxfId="166" priority="12" operator="lessThan">
      <formula>0</formula>
    </cfRule>
    <cfRule type="cellIs" dxfId="165" priority="13" operator="greaterThan">
      <formula>0</formula>
    </cfRule>
  </conditionalFormatting>
  <conditionalFormatting sqref="O2:O1048576">
    <cfRule type="cellIs" dxfId="164" priority="11" operator="equal">
      <formula>0</formula>
    </cfRule>
  </conditionalFormatting>
  <conditionalFormatting sqref="Q4:Q1048576">
    <cfRule type="cellIs" dxfId="163" priority="8" operator="equal">
      <formula>0</formula>
    </cfRule>
    <cfRule type="cellIs" dxfId="162" priority="9" operator="lessThan">
      <formula>0</formula>
    </cfRule>
    <cfRule type="cellIs" dxfId="161" priority="10" operator="greaterThan">
      <formula>0</formula>
    </cfRule>
  </conditionalFormatting>
  <conditionalFormatting sqref="S4:S1048576">
    <cfRule type="cellIs" dxfId="160" priority="5" operator="equal">
      <formula>0</formula>
    </cfRule>
    <cfRule type="cellIs" dxfId="159" priority="6" operator="lessThan">
      <formula>0</formula>
    </cfRule>
    <cfRule type="cellIs" dxfId="158" priority="7" operator="greaterThan">
      <formula>0</formula>
    </cfRule>
  </conditionalFormatting>
  <conditionalFormatting sqref="U1:X1048576">
    <cfRule type="cellIs" dxfId="157" priority="1" operator="equal">
      <formula>"No Pass"</formula>
    </cfRule>
    <cfRule type="cellIs" dxfId="156" priority="2" operator="equal">
      <formula>"Pass"</formula>
    </cfRule>
    <cfRule type="cellIs" dxfId="155" priority="3" operator="equal">
      <formula>"No Pass"</formula>
    </cfRule>
    <cfRule type="cellIs" dxfId="154" priority="4" operator="equal">
      <formula>"Pass"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60"/>
  <sheetViews>
    <sheetView zoomScale="90" zoomScaleNormal="90" workbookViewId="0">
      <selection activeCell="C3" sqref="C3"/>
    </sheetView>
  </sheetViews>
  <sheetFormatPr defaultRowHeight="15" x14ac:dyDescent="0.25"/>
  <cols>
    <col min="1" max="1" width="9.140625" style="5"/>
    <col min="2" max="2" width="11" style="5" customWidth="1"/>
    <col min="3" max="3" width="9.140625" style="5"/>
    <col min="4" max="4" width="9.140625" style="4"/>
    <col min="5" max="8" width="9.140625" style="5"/>
    <col min="9" max="9" width="9.5703125" style="5" customWidth="1"/>
    <col min="10" max="10" width="10.140625" style="5" bestFit="1" customWidth="1"/>
    <col min="11" max="11" width="14" style="5" bestFit="1" customWidth="1"/>
    <col min="12" max="12" width="9.140625" style="5"/>
    <col min="13" max="13" width="9.140625" style="5" customWidth="1"/>
    <col min="14" max="14" width="10.42578125" style="5" bestFit="1" customWidth="1"/>
    <col min="15" max="15" width="14" style="5" bestFit="1" customWidth="1"/>
    <col min="16" max="16" width="13.7109375" style="5" customWidth="1"/>
    <col min="17" max="17" width="10.85546875" style="5" customWidth="1"/>
    <col min="18" max="18" width="12.5703125" style="5" customWidth="1"/>
    <col min="19" max="19" width="14.85546875" style="5" customWidth="1"/>
    <col min="20" max="20" width="10" style="5" customWidth="1"/>
    <col min="21" max="21" width="10.5703125" style="5" customWidth="1"/>
    <col min="22" max="16384" width="9.140625" style="5"/>
  </cols>
  <sheetData>
    <row r="2" spans="2:24" ht="15.75" x14ac:dyDescent="0.25">
      <c r="B2" s="17"/>
      <c r="C2" s="17"/>
      <c r="D2" s="39" t="s">
        <v>49</v>
      </c>
      <c r="E2" s="39"/>
      <c r="F2" s="39"/>
      <c r="G2" s="39"/>
      <c r="H2" s="17"/>
      <c r="I2" s="39" t="s">
        <v>57</v>
      </c>
      <c r="J2" s="39"/>
      <c r="K2" s="39"/>
      <c r="L2" s="16"/>
      <c r="M2" s="39" t="s">
        <v>58</v>
      </c>
      <c r="N2" s="39"/>
      <c r="O2" s="39"/>
      <c r="P2" s="17"/>
      <c r="Q2" s="39" t="s">
        <v>59</v>
      </c>
      <c r="R2" s="39"/>
      <c r="S2" s="39"/>
      <c r="T2" s="17"/>
      <c r="U2" s="39" t="s">
        <v>54</v>
      </c>
      <c r="V2" s="39"/>
      <c r="W2" s="39"/>
      <c r="X2" s="39"/>
    </row>
    <row r="3" spans="2:24" ht="47.25" x14ac:dyDescent="0.25">
      <c r="B3" s="14" t="s">
        <v>48</v>
      </c>
      <c r="C3" s="17"/>
      <c r="D3" s="16" t="s">
        <v>50</v>
      </c>
      <c r="E3" s="14" t="s">
        <v>51</v>
      </c>
      <c r="F3" s="14" t="s">
        <v>52</v>
      </c>
      <c r="G3" s="14" t="s">
        <v>53</v>
      </c>
      <c r="H3" s="17"/>
      <c r="I3" s="18" t="s">
        <v>64</v>
      </c>
      <c r="J3" s="18" t="s">
        <v>55</v>
      </c>
      <c r="K3" s="18" t="s">
        <v>56</v>
      </c>
      <c r="L3" s="17"/>
      <c r="M3" s="18" t="s">
        <v>64</v>
      </c>
      <c r="N3" s="14" t="s">
        <v>55</v>
      </c>
      <c r="O3" s="18" t="s">
        <v>56</v>
      </c>
      <c r="P3" s="17"/>
      <c r="Q3" s="18" t="s">
        <v>64</v>
      </c>
      <c r="R3" s="14" t="s">
        <v>55</v>
      </c>
      <c r="S3" s="18" t="s">
        <v>56</v>
      </c>
      <c r="T3" s="17"/>
      <c r="U3" s="18" t="s">
        <v>50</v>
      </c>
      <c r="V3" s="18" t="s">
        <v>51</v>
      </c>
      <c r="W3" s="18" t="s">
        <v>52</v>
      </c>
      <c r="X3" s="18" t="s">
        <v>53</v>
      </c>
    </row>
    <row r="4" spans="2:24" x14ac:dyDescent="0.25">
      <c r="B4" s="5">
        <v>21405</v>
      </c>
      <c r="D4" s="4">
        <v>12</v>
      </c>
      <c r="E4" s="5">
        <v>15</v>
      </c>
      <c r="F4" s="5">
        <v>16</v>
      </c>
      <c r="G4" s="5">
        <v>14</v>
      </c>
      <c r="I4" s="5">
        <f t="shared" ref="I4:I5" si="0">E4-D4</f>
        <v>3</v>
      </c>
      <c r="J4" s="24">
        <f>I4/E4</f>
        <v>0.2</v>
      </c>
      <c r="K4" s="5">
        <f>18-E4</f>
        <v>3</v>
      </c>
      <c r="M4" s="5">
        <f t="shared" ref="M4:M35" si="1">F4-E4</f>
        <v>1</v>
      </c>
      <c r="N4" s="24">
        <f>M4/F4</f>
        <v>6.25E-2</v>
      </c>
      <c r="O4" s="5">
        <f>18-F4</f>
        <v>2</v>
      </c>
      <c r="Q4" s="5">
        <f t="shared" ref="Q4:Q35" si="2">G4-F4</f>
        <v>-2</v>
      </c>
      <c r="R4" s="24">
        <f>Q4/G4</f>
        <v>-0.14285714285714285</v>
      </c>
      <c r="S4" s="5">
        <f>18-G4</f>
        <v>4</v>
      </c>
      <c r="U4" s="5" t="str">
        <f>IF(D4&gt;=18,"Pass","No Pass")</f>
        <v>No Pass</v>
      </c>
      <c r="V4" s="5" t="str">
        <f>IF(E4&gt;=18,"Pass","No Pass")</f>
        <v>No Pass</v>
      </c>
      <c r="W4" s="5" t="str">
        <f>IF(F4&gt;=18,"Pass","No Pass")</f>
        <v>No Pass</v>
      </c>
      <c r="X4" s="5" t="str">
        <f>IF(G4&gt;=18,"Pass","No Pass")</f>
        <v>No Pass</v>
      </c>
    </row>
    <row r="5" spans="2:24" x14ac:dyDescent="0.25">
      <c r="B5" s="5">
        <v>21665</v>
      </c>
      <c r="D5" s="4">
        <v>15</v>
      </c>
      <c r="E5" s="5">
        <v>20</v>
      </c>
      <c r="F5" s="5">
        <v>15</v>
      </c>
      <c r="G5" s="5">
        <v>22</v>
      </c>
      <c r="I5" s="5">
        <f t="shared" si="0"/>
        <v>5</v>
      </c>
      <c r="J5" s="24">
        <f>I5/E5</f>
        <v>0.25</v>
      </c>
      <c r="K5" s="5">
        <f>18-E5</f>
        <v>-2</v>
      </c>
      <c r="M5" s="5">
        <f t="shared" si="1"/>
        <v>-5</v>
      </c>
      <c r="N5" s="24">
        <f>M5/F5</f>
        <v>-0.33333333333333331</v>
      </c>
      <c r="O5" s="5">
        <f>18-F5</f>
        <v>3</v>
      </c>
      <c r="Q5" s="5">
        <f t="shared" si="2"/>
        <v>7</v>
      </c>
      <c r="R5" s="24">
        <f>Q5/G5</f>
        <v>0.31818181818181818</v>
      </c>
      <c r="S5" s="5">
        <f>18-G5</f>
        <v>-4</v>
      </c>
      <c r="U5" s="5" t="str">
        <f t="shared" ref="U5:U68" si="3">IF(D5&gt;=18,"Pass","No Pass")</f>
        <v>No Pass</v>
      </c>
      <c r="V5" s="5" t="str">
        <f t="shared" ref="V5:V68" si="4">IF(E5&gt;=18,"Pass","No Pass")</f>
        <v>Pass</v>
      </c>
      <c r="W5" s="5" t="str">
        <f t="shared" ref="W5:W68" si="5">IF(F5&gt;=18,"Pass","No Pass")</f>
        <v>No Pass</v>
      </c>
      <c r="X5" s="5" t="str">
        <f t="shared" ref="X5:X68" si="6">IF(G5&gt;=18,"Pass","No Pass")</f>
        <v>Pass</v>
      </c>
    </row>
    <row r="6" spans="2:24" x14ac:dyDescent="0.25">
      <c r="B6" s="5">
        <v>21715</v>
      </c>
      <c r="D6" s="4">
        <v>17</v>
      </c>
      <c r="E6" s="5">
        <v>25</v>
      </c>
      <c r="F6" s="5">
        <v>14</v>
      </c>
      <c r="G6" s="5">
        <v>20</v>
      </c>
      <c r="I6" s="5">
        <f t="shared" ref="I6:I69" si="7">E6-D6</f>
        <v>8</v>
      </c>
      <c r="J6" s="24">
        <f t="shared" ref="J6:J69" si="8">I6/E6</f>
        <v>0.32</v>
      </c>
      <c r="K6" s="5">
        <f t="shared" ref="K6:K69" si="9">18-E6</f>
        <v>-7</v>
      </c>
      <c r="M6" s="5">
        <f t="shared" si="1"/>
        <v>-11</v>
      </c>
      <c r="N6" s="24">
        <f t="shared" ref="N6:N69" si="10">M6/F6</f>
        <v>-0.7857142857142857</v>
      </c>
      <c r="O6" s="5">
        <f>18-F6</f>
        <v>4</v>
      </c>
      <c r="Q6" s="5">
        <f t="shared" si="2"/>
        <v>6</v>
      </c>
      <c r="R6" s="24">
        <f t="shared" ref="R6:R69" si="11">Q6/G6</f>
        <v>0.3</v>
      </c>
      <c r="S6" s="5">
        <f>18-G6</f>
        <v>-2</v>
      </c>
      <c r="U6" s="5" t="str">
        <f t="shared" si="3"/>
        <v>No Pass</v>
      </c>
      <c r="V6" s="5" t="str">
        <f t="shared" si="4"/>
        <v>Pass</v>
      </c>
      <c r="W6" s="5" t="str">
        <f t="shared" si="5"/>
        <v>No Pass</v>
      </c>
      <c r="X6" s="5" t="str">
        <f t="shared" si="6"/>
        <v>Pass</v>
      </c>
    </row>
    <row r="7" spans="2:24" x14ac:dyDescent="0.25">
      <c r="B7" s="5">
        <v>22072</v>
      </c>
      <c r="D7" s="4">
        <v>25</v>
      </c>
      <c r="E7" s="5">
        <v>26</v>
      </c>
      <c r="F7" s="5">
        <v>28</v>
      </c>
      <c r="G7" s="5">
        <v>20</v>
      </c>
      <c r="I7" s="5">
        <f t="shared" si="7"/>
        <v>1</v>
      </c>
      <c r="J7" s="24">
        <f t="shared" si="8"/>
        <v>3.8461538461538464E-2</v>
      </c>
      <c r="K7" s="5">
        <f t="shared" si="9"/>
        <v>-8</v>
      </c>
      <c r="M7" s="5">
        <f t="shared" si="1"/>
        <v>2</v>
      </c>
      <c r="N7" s="24">
        <f t="shared" si="10"/>
        <v>7.1428571428571425E-2</v>
      </c>
      <c r="O7" s="5">
        <f t="shared" ref="O7:O70" si="12">18-F7</f>
        <v>-10</v>
      </c>
      <c r="Q7" s="5">
        <f t="shared" si="2"/>
        <v>-8</v>
      </c>
      <c r="R7" s="24">
        <f t="shared" si="11"/>
        <v>-0.4</v>
      </c>
      <c r="S7" s="5">
        <f t="shared" ref="S7:S70" si="13">18-G7</f>
        <v>-2</v>
      </c>
      <c r="U7" s="5" t="str">
        <f t="shared" si="3"/>
        <v>Pass</v>
      </c>
      <c r="V7" s="5" t="str">
        <f t="shared" si="4"/>
        <v>Pass</v>
      </c>
      <c r="W7" s="5" t="str">
        <f t="shared" si="5"/>
        <v>Pass</v>
      </c>
      <c r="X7" s="5" t="str">
        <f t="shared" si="6"/>
        <v>Pass</v>
      </c>
    </row>
    <row r="8" spans="2:24" x14ac:dyDescent="0.25">
      <c r="B8" s="5">
        <v>22330</v>
      </c>
      <c r="D8" s="4">
        <v>23</v>
      </c>
      <c r="E8" s="5">
        <v>22</v>
      </c>
      <c r="F8" s="5">
        <v>28</v>
      </c>
      <c r="G8" s="5">
        <v>15</v>
      </c>
      <c r="I8" s="5">
        <f t="shared" si="7"/>
        <v>-1</v>
      </c>
      <c r="J8" s="24">
        <f t="shared" si="8"/>
        <v>-4.5454545454545456E-2</v>
      </c>
      <c r="K8" s="5">
        <f t="shared" si="9"/>
        <v>-4</v>
      </c>
      <c r="M8" s="5">
        <f t="shared" si="1"/>
        <v>6</v>
      </c>
      <c r="N8" s="24">
        <f t="shared" si="10"/>
        <v>0.21428571428571427</v>
      </c>
      <c r="O8" s="5">
        <f t="shared" si="12"/>
        <v>-10</v>
      </c>
      <c r="Q8" s="5">
        <f t="shared" si="2"/>
        <v>-13</v>
      </c>
      <c r="R8" s="24">
        <f t="shared" si="11"/>
        <v>-0.8666666666666667</v>
      </c>
      <c r="S8" s="5">
        <f t="shared" si="13"/>
        <v>3</v>
      </c>
      <c r="U8" s="5" t="str">
        <f t="shared" si="3"/>
        <v>Pass</v>
      </c>
      <c r="V8" s="5" t="str">
        <f t="shared" si="4"/>
        <v>Pass</v>
      </c>
      <c r="W8" s="5" t="str">
        <f t="shared" si="5"/>
        <v>Pass</v>
      </c>
      <c r="X8" s="5" t="str">
        <f t="shared" si="6"/>
        <v>No Pass</v>
      </c>
    </row>
    <row r="9" spans="2:24" x14ac:dyDescent="0.25">
      <c r="B9" s="5">
        <v>23772</v>
      </c>
      <c r="D9" s="4">
        <v>5</v>
      </c>
      <c r="E9" s="5">
        <v>32</v>
      </c>
      <c r="F9" s="5">
        <v>26</v>
      </c>
      <c r="G9" s="5">
        <v>26</v>
      </c>
      <c r="I9" s="5">
        <f t="shared" si="7"/>
        <v>27</v>
      </c>
      <c r="J9" s="24">
        <f t="shared" si="8"/>
        <v>0.84375</v>
      </c>
      <c r="K9" s="5">
        <f t="shared" si="9"/>
        <v>-14</v>
      </c>
      <c r="M9" s="5">
        <f t="shared" si="1"/>
        <v>-6</v>
      </c>
      <c r="N9" s="24">
        <f t="shared" si="10"/>
        <v>-0.23076923076923078</v>
      </c>
      <c r="O9" s="5">
        <f t="shared" si="12"/>
        <v>-8</v>
      </c>
      <c r="Q9" s="5">
        <f t="shared" si="2"/>
        <v>0</v>
      </c>
      <c r="R9" s="24">
        <f t="shared" si="11"/>
        <v>0</v>
      </c>
      <c r="S9" s="5">
        <f t="shared" si="13"/>
        <v>-8</v>
      </c>
      <c r="U9" s="5" t="str">
        <f t="shared" si="3"/>
        <v>No Pass</v>
      </c>
      <c r="V9" s="5" t="str">
        <f t="shared" si="4"/>
        <v>Pass</v>
      </c>
      <c r="W9" s="5" t="str">
        <f t="shared" si="5"/>
        <v>Pass</v>
      </c>
      <c r="X9" s="5" t="str">
        <f t="shared" si="6"/>
        <v>Pass</v>
      </c>
    </row>
    <row r="10" spans="2:24" x14ac:dyDescent="0.25">
      <c r="B10" s="5">
        <v>23874</v>
      </c>
      <c r="D10" s="4">
        <v>25</v>
      </c>
      <c r="E10" s="5">
        <v>25</v>
      </c>
      <c r="F10" s="5">
        <v>30</v>
      </c>
      <c r="G10" s="5">
        <v>29</v>
      </c>
      <c r="I10" s="5">
        <f t="shared" si="7"/>
        <v>0</v>
      </c>
      <c r="J10" s="24">
        <f t="shared" si="8"/>
        <v>0</v>
      </c>
      <c r="K10" s="5">
        <f t="shared" si="9"/>
        <v>-7</v>
      </c>
      <c r="M10" s="5">
        <f t="shared" si="1"/>
        <v>5</v>
      </c>
      <c r="N10" s="24">
        <f t="shared" si="10"/>
        <v>0.16666666666666666</v>
      </c>
      <c r="O10" s="5">
        <f t="shared" si="12"/>
        <v>-12</v>
      </c>
      <c r="Q10" s="5">
        <f t="shared" si="2"/>
        <v>-1</v>
      </c>
      <c r="R10" s="24">
        <f t="shared" si="11"/>
        <v>-3.4482758620689655E-2</v>
      </c>
      <c r="S10" s="5">
        <f t="shared" si="13"/>
        <v>-11</v>
      </c>
      <c r="U10" s="5" t="str">
        <f t="shared" si="3"/>
        <v>Pass</v>
      </c>
      <c r="V10" s="5" t="str">
        <f t="shared" si="4"/>
        <v>Pass</v>
      </c>
      <c r="W10" s="5" t="str">
        <f t="shared" si="5"/>
        <v>Pass</v>
      </c>
      <c r="X10" s="5" t="str">
        <f t="shared" si="6"/>
        <v>Pass</v>
      </c>
    </row>
    <row r="11" spans="2:24" x14ac:dyDescent="0.25">
      <c r="B11" s="5">
        <v>23976</v>
      </c>
      <c r="D11" s="4">
        <v>25</v>
      </c>
      <c r="E11" s="5">
        <v>25</v>
      </c>
      <c r="F11" s="5">
        <v>28</v>
      </c>
      <c r="G11" s="5">
        <v>25</v>
      </c>
      <c r="I11" s="5">
        <f t="shared" si="7"/>
        <v>0</v>
      </c>
      <c r="J11" s="24">
        <f t="shared" si="8"/>
        <v>0</v>
      </c>
      <c r="K11" s="5">
        <f t="shared" si="9"/>
        <v>-7</v>
      </c>
      <c r="M11" s="5">
        <f t="shared" si="1"/>
        <v>3</v>
      </c>
      <c r="N11" s="24">
        <f t="shared" si="10"/>
        <v>0.10714285714285714</v>
      </c>
      <c r="O11" s="5">
        <f t="shared" si="12"/>
        <v>-10</v>
      </c>
      <c r="Q11" s="5">
        <f t="shared" si="2"/>
        <v>-3</v>
      </c>
      <c r="R11" s="24">
        <f t="shared" si="11"/>
        <v>-0.12</v>
      </c>
      <c r="S11" s="5">
        <f t="shared" si="13"/>
        <v>-7</v>
      </c>
      <c r="U11" s="5" t="str">
        <f t="shared" si="3"/>
        <v>Pass</v>
      </c>
      <c r="V11" s="5" t="str">
        <f t="shared" si="4"/>
        <v>Pass</v>
      </c>
      <c r="W11" s="5" t="str">
        <f t="shared" si="5"/>
        <v>Pass</v>
      </c>
      <c r="X11" s="5" t="str">
        <f t="shared" si="6"/>
        <v>Pass</v>
      </c>
    </row>
    <row r="12" spans="2:24" x14ac:dyDescent="0.25">
      <c r="B12" s="5">
        <v>23978</v>
      </c>
      <c r="D12" s="4">
        <v>25</v>
      </c>
      <c r="E12" s="5">
        <v>25</v>
      </c>
      <c r="F12" s="5">
        <v>15</v>
      </c>
      <c r="G12" s="5">
        <v>20</v>
      </c>
      <c r="I12" s="5">
        <f t="shared" si="7"/>
        <v>0</v>
      </c>
      <c r="J12" s="24">
        <f t="shared" si="8"/>
        <v>0</v>
      </c>
      <c r="K12" s="5">
        <f t="shared" si="9"/>
        <v>-7</v>
      </c>
      <c r="M12" s="5">
        <f t="shared" si="1"/>
        <v>-10</v>
      </c>
      <c r="N12" s="24">
        <f t="shared" si="10"/>
        <v>-0.66666666666666663</v>
      </c>
      <c r="O12" s="5">
        <f t="shared" si="12"/>
        <v>3</v>
      </c>
      <c r="Q12" s="5">
        <f t="shared" si="2"/>
        <v>5</v>
      </c>
      <c r="R12" s="24">
        <f t="shared" si="11"/>
        <v>0.25</v>
      </c>
      <c r="S12" s="5">
        <f t="shared" si="13"/>
        <v>-2</v>
      </c>
      <c r="U12" s="5" t="str">
        <f t="shared" si="3"/>
        <v>Pass</v>
      </c>
      <c r="V12" s="5" t="str">
        <f t="shared" si="4"/>
        <v>Pass</v>
      </c>
      <c r="W12" s="5" t="str">
        <f t="shared" si="5"/>
        <v>No Pass</v>
      </c>
      <c r="X12" s="5" t="str">
        <f t="shared" si="6"/>
        <v>Pass</v>
      </c>
    </row>
    <row r="13" spans="2:24" x14ac:dyDescent="0.25">
      <c r="B13" s="5">
        <v>24050</v>
      </c>
      <c r="D13" s="4">
        <v>25</v>
      </c>
      <c r="E13" s="5">
        <v>24</v>
      </c>
      <c r="F13" s="5">
        <v>25</v>
      </c>
      <c r="G13" s="5">
        <v>25</v>
      </c>
      <c r="I13" s="5">
        <f t="shared" si="7"/>
        <v>-1</v>
      </c>
      <c r="J13" s="24">
        <f t="shared" si="8"/>
        <v>-4.1666666666666664E-2</v>
      </c>
      <c r="K13" s="5">
        <f t="shared" si="9"/>
        <v>-6</v>
      </c>
      <c r="M13" s="5">
        <f t="shared" si="1"/>
        <v>1</v>
      </c>
      <c r="N13" s="24">
        <f t="shared" si="10"/>
        <v>0.04</v>
      </c>
      <c r="O13" s="5">
        <f t="shared" si="12"/>
        <v>-7</v>
      </c>
      <c r="Q13" s="5">
        <f t="shared" si="2"/>
        <v>0</v>
      </c>
      <c r="R13" s="24">
        <f t="shared" si="11"/>
        <v>0</v>
      </c>
      <c r="S13" s="5">
        <f t="shared" si="13"/>
        <v>-7</v>
      </c>
      <c r="U13" s="5" t="str">
        <f t="shared" si="3"/>
        <v>Pass</v>
      </c>
      <c r="V13" s="5" t="str">
        <f t="shared" si="4"/>
        <v>Pass</v>
      </c>
      <c r="W13" s="5" t="str">
        <f t="shared" si="5"/>
        <v>Pass</v>
      </c>
      <c r="X13" s="5" t="str">
        <f t="shared" si="6"/>
        <v>Pass</v>
      </c>
    </row>
    <row r="14" spans="2:24" x14ac:dyDescent="0.25">
      <c r="B14" s="5">
        <v>24276</v>
      </c>
      <c r="D14" s="4">
        <v>25</v>
      </c>
      <c r="E14" s="5">
        <v>22</v>
      </c>
      <c r="F14" s="5">
        <v>20</v>
      </c>
      <c r="G14" s="5">
        <v>22</v>
      </c>
      <c r="I14" s="5">
        <f t="shared" si="7"/>
        <v>-3</v>
      </c>
      <c r="J14" s="24">
        <f t="shared" si="8"/>
        <v>-0.13636363636363635</v>
      </c>
      <c r="K14" s="5">
        <f t="shared" si="9"/>
        <v>-4</v>
      </c>
      <c r="M14" s="5">
        <f t="shared" si="1"/>
        <v>-2</v>
      </c>
      <c r="N14" s="24">
        <f t="shared" si="10"/>
        <v>-0.1</v>
      </c>
      <c r="O14" s="5">
        <f t="shared" si="12"/>
        <v>-2</v>
      </c>
      <c r="Q14" s="5">
        <f t="shared" si="2"/>
        <v>2</v>
      </c>
      <c r="R14" s="24">
        <f t="shared" si="11"/>
        <v>9.0909090909090912E-2</v>
      </c>
      <c r="S14" s="5">
        <f t="shared" si="13"/>
        <v>-4</v>
      </c>
      <c r="U14" s="5" t="str">
        <f t="shared" si="3"/>
        <v>Pass</v>
      </c>
      <c r="V14" s="5" t="str">
        <f t="shared" si="4"/>
        <v>Pass</v>
      </c>
      <c r="W14" s="5" t="str">
        <f t="shared" si="5"/>
        <v>Pass</v>
      </c>
      <c r="X14" s="5" t="str">
        <f t="shared" si="6"/>
        <v>Pass</v>
      </c>
    </row>
    <row r="15" spans="2:24" x14ac:dyDescent="0.25">
      <c r="B15" s="5">
        <v>24356</v>
      </c>
      <c r="D15" s="4">
        <v>25</v>
      </c>
      <c r="E15" s="5">
        <v>21</v>
      </c>
      <c r="F15" s="5">
        <v>15</v>
      </c>
      <c r="G15" s="5">
        <v>12</v>
      </c>
      <c r="I15" s="5">
        <f t="shared" si="7"/>
        <v>-4</v>
      </c>
      <c r="J15" s="24">
        <f t="shared" si="8"/>
        <v>-0.19047619047619047</v>
      </c>
      <c r="K15" s="5">
        <f t="shared" si="9"/>
        <v>-3</v>
      </c>
      <c r="M15" s="5">
        <f t="shared" si="1"/>
        <v>-6</v>
      </c>
      <c r="N15" s="24">
        <f t="shared" si="10"/>
        <v>-0.4</v>
      </c>
      <c r="O15" s="5">
        <f t="shared" si="12"/>
        <v>3</v>
      </c>
      <c r="Q15" s="5">
        <f t="shared" si="2"/>
        <v>-3</v>
      </c>
      <c r="R15" s="24">
        <f t="shared" si="11"/>
        <v>-0.25</v>
      </c>
      <c r="S15" s="5">
        <f t="shared" si="13"/>
        <v>6</v>
      </c>
      <c r="U15" s="5" t="str">
        <f t="shared" si="3"/>
        <v>Pass</v>
      </c>
      <c r="V15" s="5" t="str">
        <f t="shared" si="4"/>
        <v>Pass</v>
      </c>
      <c r="W15" s="5" t="str">
        <f t="shared" si="5"/>
        <v>No Pass</v>
      </c>
      <c r="X15" s="5" t="str">
        <f t="shared" si="6"/>
        <v>No Pass</v>
      </c>
    </row>
    <row r="16" spans="2:24" x14ac:dyDescent="0.25">
      <c r="B16" s="5">
        <v>24512</v>
      </c>
      <c r="D16" s="4">
        <v>15</v>
      </c>
      <c r="E16" s="5">
        <v>25</v>
      </c>
      <c r="F16" s="5">
        <v>26</v>
      </c>
      <c r="G16" s="5">
        <v>26</v>
      </c>
      <c r="I16" s="5">
        <f t="shared" si="7"/>
        <v>10</v>
      </c>
      <c r="J16" s="24">
        <f t="shared" si="8"/>
        <v>0.4</v>
      </c>
      <c r="K16" s="5">
        <f t="shared" si="9"/>
        <v>-7</v>
      </c>
      <c r="M16" s="5">
        <f t="shared" si="1"/>
        <v>1</v>
      </c>
      <c r="N16" s="24">
        <f t="shared" si="10"/>
        <v>3.8461538461538464E-2</v>
      </c>
      <c r="O16" s="5">
        <f t="shared" si="12"/>
        <v>-8</v>
      </c>
      <c r="Q16" s="5">
        <f t="shared" si="2"/>
        <v>0</v>
      </c>
      <c r="R16" s="24">
        <f t="shared" si="11"/>
        <v>0</v>
      </c>
      <c r="S16" s="5">
        <f t="shared" si="13"/>
        <v>-8</v>
      </c>
      <c r="U16" s="5" t="str">
        <f t="shared" si="3"/>
        <v>No Pass</v>
      </c>
      <c r="V16" s="5" t="str">
        <f t="shared" si="4"/>
        <v>Pass</v>
      </c>
      <c r="W16" s="5" t="str">
        <f t="shared" si="5"/>
        <v>Pass</v>
      </c>
      <c r="X16" s="5" t="str">
        <f t="shared" si="6"/>
        <v>Pass</v>
      </c>
    </row>
    <row r="17" spans="2:24" x14ac:dyDescent="0.25">
      <c r="B17" s="5">
        <v>24658</v>
      </c>
      <c r="D17" s="4">
        <v>25</v>
      </c>
      <c r="E17" s="5">
        <v>26</v>
      </c>
      <c r="F17" s="5">
        <v>28</v>
      </c>
      <c r="G17" s="5">
        <v>30</v>
      </c>
      <c r="I17" s="5">
        <f t="shared" si="7"/>
        <v>1</v>
      </c>
      <c r="J17" s="24">
        <f t="shared" si="8"/>
        <v>3.8461538461538464E-2</v>
      </c>
      <c r="K17" s="5">
        <f t="shared" si="9"/>
        <v>-8</v>
      </c>
      <c r="M17" s="5">
        <f t="shared" si="1"/>
        <v>2</v>
      </c>
      <c r="N17" s="24">
        <f t="shared" si="10"/>
        <v>7.1428571428571425E-2</v>
      </c>
      <c r="O17" s="5">
        <f t="shared" si="12"/>
        <v>-10</v>
      </c>
      <c r="Q17" s="5">
        <f t="shared" si="2"/>
        <v>2</v>
      </c>
      <c r="R17" s="24">
        <f t="shared" si="11"/>
        <v>6.6666666666666666E-2</v>
      </c>
      <c r="S17" s="5">
        <f t="shared" si="13"/>
        <v>-12</v>
      </c>
      <c r="U17" s="5" t="str">
        <f t="shared" si="3"/>
        <v>Pass</v>
      </c>
      <c r="V17" s="5" t="str">
        <f t="shared" si="4"/>
        <v>Pass</v>
      </c>
      <c r="W17" s="5" t="str">
        <f t="shared" si="5"/>
        <v>Pass</v>
      </c>
      <c r="X17" s="5" t="str">
        <f t="shared" si="6"/>
        <v>Pass</v>
      </c>
    </row>
    <row r="18" spans="2:24" x14ac:dyDescent="0.25">
      <c r="B18" s="5">
        <v>24819</v>
      </c>
      <c r="D18" s="4">
        <v>25</v>
      </c>
      <c r="E18" s="5">
        <v>26</v>
      </c>
      <c r="F18" s="5">
        <v>25</v>
      </c>
      <c r="G18" s="5">
        <v>19</v>
      </c>
      <c r="I18" s="5">
        <f t="shared" si="7"/>
        <v>1</v>
      </c>
      <c r="J18" s="24">
        <f t="shared" si="8"/>
        <v>3.8461538461538464E-2</v>
      </c>
      <c r="K18" s="5">
        <f t="shared" si="9"/>
        <v>-8</v>
      </c>
      <c r="M18" s="5">
        <f t="shared" si="1"/>
        <v>-1</v>
      </c>
      <c r="N18" s="24">
        <f t="shared" si="10"/>
        <v>-0.04</v>
      </c>
      <c r="O18" s="5">
        <f t="shared" si="12"/>
        <v>-7</v>
      </c>
      <c r="Q18" s="5">
        <f t="shared" si="2"/>
        <v>-6</v>
      </c>
      <c r="R18" s="24">
        <f t="shared" si="11"/>
        <v>-0.31578947368421051</v>
      </c>
      <c r="S18" s="5">
        <f t="shared" si="13"/>
        <v>-1</v>
      </c>
      <c r="U18" s="5" t="str">
        <f t="shared" si="3"/>
        <v>Pass</v>
      </c>
      <c r="V18" s="5" t="str">
        <f t="shared" si="4"/>
        <v>Pass</v>
      </c>
      <c r="W18" s="5" t="str">
        <f t="shared" si="5"/>
        <v>Pass</v>
      </c>
      <c r="X18" s="5" t="str">
        <f t="shared" si="6"/>
        <v>Pass</v>
      </c>
    </row>
    <row r="19" spans="2:24" x14ac:dyDescent="0.25">
      <c r="B19" s="5">
        <v>24931</v>
      </c>
      <c r="D19" s="4">
        <v>25</v>
      </c>
      <c r="E19" s="5">
        <v>24</v>
      </c>
      <c r="F19" s="5">
        <v>20</v>
      </c>
      <c r="G19" s="5">
        <v>20</v>
      </c>
      <c r="I19" s="5">
        <f t="shared" si="7"/>
        <v>-1</v>
      </c>
      <c r="J19" s="24">
        <f t="shared" si="8"/>
        <v>-4.1666666666666664E-2</v>
      </c>
      <c r="K19" s="5">
        <f t="shared" si="9"/>
        <v>-6</v>
      </c>
      <c r="M19" s="5">
        <f t="shared" si="1"/>
        <v>-4</v>
      </c>
      <c r="N19" s="24">
        <f t="shared" si="10"/>
        <v>-0.2</v>
      </c>
      <c r="O19" s="5">
        <f t="shared" si="12"/>
        <v>-2</v>
      </c>
      <c r="Q19" s="5">
        <f t="shared" si="2"/>
        <v>0</v>
      </c>
      <c r="R19" s="24">
        <f t="shared" si="11"/>
        <v>0</v>
      </c>
      <c r="S19" s="5">
        <f t="shared" si="13"/>
        <v>-2</v>
      </c>
      <c r="U19" s="5" t="str">
        <f t="shared" si="3"/>
        <v>Pass</v>
      </c>
      <c r="V19" s="5" t="str">
        <f t="shared" si="4"/>
        <v>Pass</v>
      </c>
      <c r="W19" s="5" t="str">
        <f t="shared" si="5"/>
        <v>Pass</v>
      </c>
      <c r="X19" s="5" t="str">
        <f t="shared" si="6"/>
        <v>Pass</v>
      </c>
    </row>
    <row r="20" spans="2:24" x14ac:dyDescent="0.25">
      <c r="B20" s="5">
        <v>24972</v>
      </c>
      <c r="D20" s="4">
        <v>25</v>
      </c>
      <c r="E20" s="5">
        <v>25</v>
      </c>
      <c r="F20" s="5">
        <v>15</v>
      </c>
      <c r="G20" s="5">
        <v>18</v>
      </c>
      <c r="I20" s="5">
        <f t="shared" si="7"/>
        <v>0</v>
      </c>
      <c r="J20" s="24">
        <f t="shared" si="8"/>
        <v>0</v>
      </c>
      <c r="K20" s="5">
        <f t="shared" si="9"/>
        <v>-7</v>
      </c>
      <c r="M20" s="5">
        <f t="shared" si="1"/>
        <v>-10</v>
      </c>
      <c r="N20" s="24">
        <f t="shared" si="10"/>
        <v>-0.66666666666666663</v>
      </c>
      <c r="O20" s="5">
        <f t="shared" si="12"/>
        <v>3</v>
      </c>
      <c r="Q20" s="5">
        <f t="shared" si="2"/>
        <v>3</v>
      </c>
      <c r="R20" s="24">
        <f t="shared" si="11"/>
        <v>0.16666666666666666</v>
      </c>
      <c r="S20" s="5">
        <f t="shared" si="13"/>
        <v>0</v>
      </c>
      <c r="U20" s="5" t="str">
        <f t="shared" si="3"/>
        <v>Pass</v>
      </c>
      <c r="V20" s="5" t="str">
        <f t="shared" si="4"/>
        <v>Pass</v>
      </c>
      <c r="W20" s="5" t="str">
        <f t="shared" si="5"/>
        <v>No Pass</v>
      </c>
      <c r="X20" s="5" t="str">
        <f t="shared" si="6"/>
        <v>Pass</v>
      </c>
    </row>
    <row r="21" spans="2:24" x14ac:dyDescent="0.25">
      <c r="B21" s="5">
        <v>25313</v>
      </c>
      <c r="D21" s="4">
        <v>25</v>
      </c>
      <c r="E21" s="4">
        <v>25</v>
      </c>
      <c r="F21" s="4">
        <v>20</v>
      </c>
      <c r="G21" s="4">
        <v>22</v>
      </c>
      <c r="I21" s="5">
        <f t="shared" si="7"/>
        <v>0</v>
      </c>
      <c r="J21" s="24">
        <f t="shared" si="8"/>
        <v>0</v>
      </c>
      <c r="K21" s="5">
        <f t="shared" si="9"/>
        <v>-7</v>
      </c>
      <c r="M21" s="5">
        <f t="shared" si="1"/>
        <v>-5</v>
      </c>
      <c r="N21" s="24">
        <f t="shared" si="10"/>
        <v>-0.25</v>
      </c>
      <c r="O21" s="5">
        <f t="shared" si="12"/>
        <v>-2</v>
      </c>
      <c r="Q21" s="5">
        <f t="shared" si="2"/>
        <v>2</v>
      </c>
      <c r="R21" s="24">
        <f t="shared" si="11"/>
        <v>9.0909090909090912E-2</v>
      </c>
      <c r="S21" s="5">
        <f t="shared" si="13"/>
        <v>-4</v>
      </c>
      <c r="U21" s="5" t="str">
        <f t="shared" si="3"/>
        <v>Pass</v>
      </c>
      <c r="V21" s="5" t="str">
        <f t="shared" si="4"/>
        <v>Pass</v>
      </c>
      <c r="W21" s="5" t="str">
        <f t="shared" si="5"/>
        <v>Pass</v>
      </c>
      <c r="X21" s="5" t="str">
        <f t="shared" si="6"/>
        <v>Pass</v>
      </c>
    </row>
    <row r="22" spans="2:24" x14ac:dyDescent="0.25">
      <c r="B22" s="5">
        <v>25325</v>
      </c>
      <c r="D22" s="4">
        <v>25</v>
      </c>
      <c r="E22" s="5">
        <v>20</v>
      </c>
      <c r="F22" s="4">
        <v>23</v>
      </c>
      <c r="G22" s="4">
        <v>28</v>
      </c>
      <c r="I22" s="5">
        <f t="shared" si="7"/>
        <v>-5</v>
      </c>
      <c r="J22" s="24">
        <f t="shared" si="8"/>
        <v>-0.25</v>
      </c>
      <c r="K22" s="5">
        <f t="shared" si="9"/>
        <v>-2</v>
      </c>
      <c r="M22" s="5">
        <f t="shared" si="1"/>
        <v>3</v>
      </c>
      <c r="N22" s="24">
        <f t="shared" si="10"/>
        <v>0.13043478260869565</v>
      </c>
      <c r="O22" s="5">
        <f t="shared" si="12"/>
        <v>-5</v>
      </c>
      <c r="Q22" s="5">
        <f t="shared" si="2"/>
        <v>5</v>
      </c>
      <c r="R22" s="24">
        <f t="shared" si="11"/>
        <v>0.17857142857142858</v>
      </c>
      <c r="S22" s="5">
        <f t="shared" si="13"/>
        <v>-10</v>
      </c>
      <c r="U22" s="5" t="str">
        <f t="shared" si="3"/>
        <v>Pass</v>
      </c>
      <c r="V22" s="5" t="str">
        <f t="shared" si="4"/>
        <v>Pass</v>
      </c>
      <c r="W22" s="5" t="str">
        <f t="shared" si="5"/>
        <v>Pass</v>
      </c>
      <c r="X22" s="5" t="str">
        <f t="shared" si="6"/>
        <v>Pass</v>
      </c>
    </row>
    <row r="23" spans="2:24" x14ac:dyDescent="0.25">
      <c r="B23" s="5">
        <v>25330</v>
      </c>
      <c r="D23" s="4">
        <v>24</v>
      </c>
      <c r="E23" s="5">
        <v>25</v>
      </c>
      <c r="F23" s="4">
        <v>29</v>
      </c>
      <c r="G23" s="4">
        <v>30</v>
      </c>
      <c r="I23" s="5">
        <f t="shared" si="7"/>
        <v>1</v>
      </c>
      <c r="J23" s="24">
        <f t="shared" si="8"/>
        <v>0.04</v>
      </c>
      <c r="K23" s="5">
        <f t="shared" si="9"/>
        <v>-7</v>
      </c>
      <c r="M23" s="5">
        <f t="shared" si="1"/>
        <v>4</v>
      </c>
      <c r="N23" s="24">
        <f t="shared" si="10"/>
        <v>0.13793103448275862</v>
      </c>
      <c r="O23" s="5">
        <f t="shared" si="12"/>
        <v>-11</v>
      </c>
      <c r="Q23" s="5">
        <f t="shared" si="2"/>
        <v>1</v>
      </c>
      <c r="R23" s="24">
        <f t="shared" si="11"/>
        <v>3.3333333333333333E-2</v>
      </c>
      <c r="S23" s="5">
        <f t="shared" si="13"/>
        <v>-12</v>
      </c>
      <c r="U23" s="5" t="str">
        <f t="shared" si="3"/>
        <v>Pass</v>
      </c>
      <c r="V23" s="5" t="str">
        <f t="shared" si="4"/>
        <v>Pass</v>
      </c>
      <c r="W23" s="5" t="str">
        <f t="shared" si="5"/>
        <v>Pass</v>
      </c>
      <c r="X23" s="5" t="str">
        <f t="shared" si="6"/>
        <v>Pass</v>
      </c>
    </row>
    <row r="24" spans="2:24" x14ac:dyDescent="0.25">
      <c r="B24" s="5">
        <v>25331</v>
      </c>
      <c r="D24" s="4">
        <v>25</v>
      </c>
      <c r="E24" s="4">
        <v>25</v>
      </c>
      <c r="F24" s="4">
        <v>32</v>
      </c>
      <c r="G24" s="4">
        <v>29</v>
      </c>
      <c r="I24" s="5">
        <f t="shared" si="7"/>
        <v>0</v>
      </c>
      <c r="J24" s="24">
        <f t="shared" si="8"/>
        <v>0</v>
      </c>
      <c r="K24" s="5">
        <f t="shared" si="9"/>
        <v>-7</v>
      </c>
      <c r="M24" s="5">
        <f t="shared" si="1"/>
        <v>7</v>
      </c>
      <c r="N24" s="24">
        <f t="shared" si="10"/>
        <v>0.21875</v>
      </c>
      <c r="O24" s="5">
        <f t="shared" si="12"/>
        <v>-14</v>
      </c>
      <c r="Q24" s="5">
        <f t="shared" si="2"/>
        <v>-3</v>
      </c>
      <c r="R24" s="24">
        <f t="shared" si="11"/>
        <v>-0.10344827586206896</v>
      </c>
      <c r="S24" s="5">
        <f t="shared" si="13"/>
        <v>-11</v>
      </c>
      <c r="U24" s="5" t="str">
        <f t="shared" si="3"/>
        <v>Pass</v>
      </c>
      <c r="V24" s="5" t="str">
        <f t="shared" si="4"/>
        <v>Pass</v>
      </c>
      <c r="W24" s="5" t="str">
        <f t="shared" si="5"/>
        <v>Pass</v>
      </c>
      <c r="X24" s="5" t="str">
        <f t="shared" si="6"/>
        <v>Pass</v>
      </c>
    </row>
    <row r="25" spans="2:24" x14ac:dyDescent="0.25">
      <c r="B25" s="5">
        <v>25333</v>
      </c>
      <c r="D25" s="4">
        <v>25</v>
      </c>
      <c r="E25" s="5">
        <v>25</v>
      </c>
      <c r="F25" s="4">
        <v>35</v>
      </c>
      <c r="G25" s="4">
        <v>40</v>
      </c>
      <c r="I25" s="5">
        <f t="shared" si="7"/>
        <v>0</v>
      </c>
      <c r="J25" s="24">
        <f t="shared" si="8"/>
        <v>0</v>
      </c>
      <c r="K25" s="5">
        <f t="shared" si="9"/>
        <v>-7</v>
      </c>
      <c r="M25" s="5">
        <f t="shared" si="1"/>
        <v>10</v>
      </c>
      <c r="N25" s="24">
        <f t="shared" si="10"/>
        <v>0.2857142857142857</v>
      </c>
      <c r="O25" s="5">
        <f t="shared" si="12"/>
        <v>-17</v>
      </c>
      <c r="Q25" s="5">
        <f t="shared" si="2"/>
        <v>5</v>
      </c>
      <c r="R25" s="24">
        <f t="shared" si="11"/>
        <v>0.125</v>
      </c>
      <c r="S25" s="5">
        <f t="shared" si="13"/>
        <v>-22</v>
      </c>
      <c r="U25" s="5" t="str">
        <f t="shared" si="3"/>
        <v>Pass</v>
      </c>
      <c r="V25" s="5" t="str">
        <f t="shared" si="4"/>
        <v>Pass</v>
      </c>
      <c r="W25" s="5" t="str">
        <f t="shared" si="5"/>
        <v>Pass</v>
      </c>
      <c r="X25" s="5" t="str">
        <f t="shared" si="6"/>
        <v>Pass</v>
      </c>
    </row>
    <row r="26" spans="2:24" x14ac:dyDescent="0.25">
      <c r="B26" s="5">
        <v>25344</v>
      </c>
      <c r="D26" s="4">
        <v>25</v>
      </c>
      <c r="E26" s="5">
        <v>24</v>
      </c>
      <c r="F26" s="4">
        <v>25</v>
      </c>
      <c r="G26" s="4">
        <v>25</v>
      </c>
      <c r="I26" s="5">
        <f t="shared" si="7"/>
        <v>-1</v>
      </c>
      <c r="J26" s="24">
        <f t="shared" si="8"/>
        <v>-4.1666666666666664E-2</v>
      </c>
      <c r="K26" s="5">
        <f t="shared" si="9"/>
        <v>-6</v>
      </c>
      <c r="M26" s="5">
        <f t="shared" si="1"/>
        <v>1</v>
      </c>
      <c r="N26" s="24">
        <f t="shared" si="10"/>
        <v>0.04</v>
      </c>
      <c r="O26" s="5">
        <f t="shared" si="12"/>
        <v>-7</v>
      </c>
      <c r="Q26" s="5">
        <f t="shared" si="2"/>
        <v>0</v>
      </c>
      <c r="R26" s="24">
        <f t="shared" si="11"/>
        <v>0</v>
      </c>
      <c r="S26" s="5">
        <f t="shared" si="13"/>
        <v>-7</v>
      </c>
      <c r="U26" s="5" t="str">
        <f t="shared" si="3"/>
        <v>Pass</v>
      </c>
      <c r="V26" s="5" t="str">
        <f t="shared" si="4"/>
        <v>Pass</v>
      </c>
      <c r="W26" s="5" t="str">
        <f t="shared" si="5"/>
        <v>Pass</v>
      </c>
      <c r="X26" s="5" t="str">
        <f t="shared" si="6"/>
        <v>Pass</v>
      </c>
    </row>
    <row r="27" spans="2:24" x14ac:dyDescent="0.25">
      <c r="B27" s="5">
        <v>25351</v>
      </c>
      <c r="D27" s="4">
        <v>25</v>
      </c>
      <c r="E27" s="5">
        <v>25</v>
      </c>
      <c r="F27" s="4">
        <v>17</v>
      </c>
      <c r="G27" s="4">
        <v>17</v>
      </c>
      <c r="I27" s="5">
        <f t="shared" si="7"/>
        <v>0</v>
      </c>
      <c r="J27" s="24">
        <f t="shared" si="8"/>
        <v>0</v>
      </c>
      <c r="K27" s="5">
        <f t="shared" si="9"/>
        <v>-7</v>
      </c>
      <c r="M27" s="5">
        <f t="shared" si="1"/>
        <v>-8</v>
      </c>
      <c r="N27" s="24">
        <f t="shared" si="10"/>
        <v>-0.47058823529411764</v>
      </c>
      <c r="O27" s="5">
        <f t="shared" si="12"/>
        <v>1</v>
      </c>
      <c r="Q27" s="5">
        <f t="shared" si="2"/>
        <v>0</v>
      </c>
      <c r="R27" s="24">
        <f t="shared" si="11"/>
        <v>0</v>
      </c>
      <c r="S27" s="5">
        <f t="shared" si="13"/>
        <v>1</v>
      </c>
      <c r="U27" s="5" t="str">
        <f t="shared" si="3"/>
        <v>Pass</v>
      </c>
      <c r="V27" s="5" t="str">
        <f t="shared" si="4"/>
        <v>Pass</v>
      </c>
      <c r="W27" s="5" t="str">
        <f t="shared" si="5"/>
        <v>No Pass</v>
      </c>
      <c r="X27" s="5" t="str">
        <f t="shared" si="6"/>
        <v>No Pass</v>
      </c>
    </row>
    <row r="28" spans="2:24" x14ac:dyDescent="0.25">
      <c r="B28" s="5">
        <v>25353</v>
      </c>
      <c r="D28" s="4">
        <v>25</v>
      </c>
      <c r="E28" s="5">
        <v>25</v>
      </c>
      <c r="F28" s="4">
        <v>23</v>
      </c>
      <c r="G28" s="4">
        <v>25</v>
      </c>
      <c r="I28" s="5">
        <f t="shared" si="7"/>
        <v>0</v>
      </c>
      <c r="J28" s="24">
        <f t="shared" si="8"/>
        <v>0</v>
      </c>
      <c r="K28" s="5">
        <f t="shared" si="9"/>
        <v>-7</v>
      </c>
      <c r="M28" s="5">
        <f t="shared" si="1"/>
        <v>-2</v>
      </c>
      <c r="N28" s="24">
        <f t="shared" si="10"/>
        <v>-8.6956521739130432E-2</v>
      </c>
      <c r="O28" s="5">
        <f t="shared" si="12"/>
        <v>-5</v>
      </c>
      <c r="Q28" s="5">
        <f t="shared" si="2"/>
        <v>2</v>
      </c>
      <c r="R28" s="24">
        <f t="shared" si="11"/>
        <v>0.08</v>
      </c>
      <c r="S28" s="5">
        <f t="shared" si="13"/>
        <v>-7</v>
      </c>
      <c r="U28" s="5" t="str">
        <f t="shared" si="3"/>
        <v>Pass</v>
      </c>
      <c r="V28" s="5" t="str">
        <f t="shared" si="4"/>
        <v>Pass</v>
      </c>
      <c r="W28" s="5" t="str">
        <f t="shared" si="5"/>
        <v>Pass</v>
      </c>
      <c r="X28" s="5" t="str">
        <f t="shared" si="6"/>
        <v>Pass</v>
      </c>
    </row>
    <row r="29" spans="2:24" x14ac:dyDescent="0.25">
      <c r="B29" s="5">
        <v>25356</v>
      </c>
      <c r="D29" s="4">
        <v>15</v>
      </c>
      <c r="E29" s="5">
        <v>14</v>
      </c>
      <c r="F29" s="4">
        <v>28</v>
      </c>
      <c r="G29" s="4">
        <v>30</v>
      </c>
      <c r="I29" s="5">
        <f t="shared" si="7"/>
        <v>-1</v>
      </c>
      <c r="J29" s="24">
        <f t="shared" si="8"/>
        <v>-7.1428571428571425E-2</v>
      </c>
      <c r="K29" s="5">
        <f t="shared" si="9"/>
        <v>4</v>
      </c>
      <c r="M29" s="5">
        <f t="shared" si="1"/>
        <v>14</v>
      </c>
      <c r="N29" s="24">
        <f t="shared" si="10"/>
        <v>0.5</v>
      </c>
      <c r="O29" s="5">
        <f t="shared" si="12"/>
        <v>-10</v>
      </c>
      <c r="Q29" s="5">
        <f t="shared" si="2"/>
        <v>2</v>
      </c>
      <c r="R29" s="24">
        <f t="shared" si="11"/>
        <v>6.6666666666666666E-2</v>
      </c>
      <c r="S29" s="5">
        <f t="shared" si="13"/>
        <v>-12</v>
      </c>
      <c r="U29" s="5" t="str">
        <f t="shared" si="3"/>
        <v>No Pass</v>
      </c>
      <c r="V29" s="5" t="str">
        <f t="shared" si="4"/>
        <v>No Pass</v>
      </c>
      <c r="W29" s="5" t="str">
        <f t="shared" si="5"/>
        <v>Pass</v>
      </c>
      <c r="X29" s="5" t="str">
        <f t="shared" si="6"/>
        <v>Pass</v>
      </c>
    </row>
    <row r="30" spans="2:24" x14ac:dyDescent="0.25">
      <c r="B30" s="5">
        <v>25364</v>
      </c>
      <c r="D30" s="4">
        <v>25</v>
      </c>
      <c r="E30" s="5">
        <v>25</v>
      </c>
      <c r="F30" s="4">
        <v>30</v>
      </c>
      <c r="G30" s="4">
        <v>30</v>
      </c>
      <c r="I30" s="5">
        <f t="shared" si="7"/>
        <v>0</v>
      </c>
      <c r="J30" s="24">
        <f t="shared" si="8"/>
        <v>0</v>
      </c>
      <c r="K30" s="5">
        <f t="shared" si="9"/>
        <v>-7</v>
      </c>
      <c r="M30" s="5">
        <f t="shared" si="1"/>
        <v>5</v>
      </c>
      <c r="N30" s="24">
        <f t="shared" si="10"/>
        <v>0.16666666666666666</v>
      </c>
      <c r="O30" s="5">
        <f t="shared" si="12"/>
        <v>-12</v>
      </c>
      <c r="Q30" s="5">
        <f t="shared" si="2"/>
        <v>0</v>
      </c>
      <c r="R30" s="24">
        <f t="shared" si="11"/>
        <v>0</v>
      </c>
      <c r="S30" s="5">
        <f t="shared" si="13"/>
        <v>-12</v>
      </c>
      <c r="U30" s="5" t="str">
        <f t="shared" si="3"/>
        <v>Pass</v>
      </c>
      <c r="V30" s="5" t="str">
        <f t="shared" si="4"/>
        <v>Pass</v>
      </c>
      <c r="W30" s="5" t="str">
        <f t="shared" si="5"/>
        <v>Pass</v>
      </c>
      <c r="X30" s="5" t="str">
        <f t="shared" si="6"/>
        <v>Pass</v>
      </c>
    </row>
    <row r="31" spans="2:24" x14ac:dyDescent="0.25">
      <c r="B31" s="5">
        <v>25392</v>
      </c>
      <c r="D31" s="4">
        <v>25</v>
      </c>
      <c r="E31" s="5">
        <v>50</v>
      </c>
      <c r="F31" s="4">
        <v>29</v>
      </c>
      <c r="G31" s="4">
        <v>25</v>
      </c>
      <c r="I31" s="5">
        <f t="shared" si="7"/>
        <v>25</v>
      </c>
      <c r="J31" s="24">
        <f t="shared" si="8"/>
        <v>0.5</v>
      </c>
      <c r="K31" s="5">
        <f t="shared" si="9"/>
        <v>-32</v>
      </c>
      <c r="M31" s="5">
        <f t="shared" si="1"/>
        <v>-21</v>
      </c>
      <c r="N31" s="24">
        <f t="shared" si="10"/>
        <v>-0.72413793103448276</v>
      </c>
      <c r="O31" s="5">
        <f t="shared" si="12"/>
        <v>-11</v>
      </c>
      <c r="Q31" s="5">
        <f t="shared" si="2"/>
        <v>-4</v>
      </c>
      <c r="R31" s="24">
        <f t="shared" si="11"/>
        <v>-0.16</v>
      </c>
      <c r="S31" s="5">
        <f t="shared" si="13"/>
        <v>-7</v>
      </c>
      <c r="U31" s="5" t="str">
        <f t="shared" si="3"/>
        <v>Pass</v>
      </c>
      <c r="V31" s="5" t="str">
        <f t="shared" si="4"/>
        <v>Pass</v>
      </c>
      <c r="W31" s="5" t="str">
        <f t="shared" si="5"/>
        <v>Pass</v>
      </c>
      <c r="X31" s="5" t="str">
        <f t="shared" si="6"/>
        <v>Pass</v>
      </c>
    </row>
    <row r="32" spans="2:24" x14ac:dyDescent="0.25">
      <c r="B32" s="5">
        <v>25397</v>
      </c>
      <c r="D32" s="4">
        <v>25</v>
      </c>
      <c r="E32" s="5">
        <v>30</v>
      </c>
      <c r="F32" s="4">
        <v>25</v>
      </c>
      <c r="G32" s="4">
        <v>25</v>
      </c>
      <c r="I32" s="5">
        <f t="shared" si="7"/>
        <v>5</v>
      </c>
      <c r="J32" s="24">
        <f t="shared" si="8"/>
        <v>0.16666666666666666</v>
      </c>
      <c r="K32" s="5">
        <f t="shared" si="9"/>
        <v>-12</v>
      </c>
      <c r="M32" s="5">
        <f t="shared" si="1"/>
        <v>-5</v>
      </c>
      <c r="N32" s="24">
        <f t="shared" si="10"/>
        <v>-0.2</v>
      </c>
      <c r="O32" s="5">
        <f t="shared" si="12"/>
        <v>-7</v>
      </c>
      <c r="Q32" s="5">
        <f t="shared" si="2"/>
        <v>0</v>
      </c>
      <c r="R32" s="24">
        <f t="shared" si="11"/>
        <v>0</v>
      </c>
      <c r="S32" s="5">
        <f t="shared" si="13"/>
        <v>-7</v>
      </c>
      <c r="U32" s="5" t="str">
        <f t="shared" si="3"/>
        <v>Pass</v>
      </c>
      <c r="V32" s="5" t="str">
        <f t="shared" si="4"/>
        <v>Pass</v>
      </c>
      <c r="W32" s="5" t="str">
        <f t="shared" si="5"/>
        <v>Pass</v>
      </c>
      <c r="X32" s="5" t="str">
        <f t="shared" si="6"/>
        <v>Pass</v>
      </c>
    </row>
    <row r="33" spans="2:24" x14ac:dyDescent="0.25">
      <c r="B33" s="5">
        <v>25399</v>
      </c>
      <c r="D33" s="4">
        <v>25</v>
      </c>
      <c r="E33" s="5">
        <v>23</v>
      </c>
      <c r="F33" s="4">
        <v>25</v>
      </c>
      <c r="G33" s="4">
        <v>25</v>
      </c>
      <c r="I33" s="5">
        <f t="shared" si="7"/>
        <v>-2</v>
      </c>
      <c r="J33" s="24">
        <f t="shared" si="8"/>
        <v>-8.6956521739130432E-2</v>
      </c>
      <c r="K33" s="5">
        <f t="shared" si="9"/>
        <v>-5</v>
      </c>
      <c r="M33" s="5">
        <f t="shared" si="1"/>
        <v>2</v>
      </c>
      <c r="N33" s="24">
        <f t="shared" si="10"/>
        <v>0.08</v>
      </c>
      <c r="O33" s="5">
        <f t="shared" si="12"/>
        <v>-7</v>
      </c>
      <c r="Q33" s="5">
        <f t="shared" si="2"/>
        <v>0</v>
      </c>
      <c r="R33" s="24">
        <f t="shared" si="11"/>
        <v>0</v>
      </c>
      <c r="S33" s="5">
        <f t="shared" si="13"/>
        <v>-7</v>
      </c>
      <c r="U33" s="5" t="str">
        <f t="shared" si="3"/>
        <v>Pass</v>
      </c>
      <c r="V33" s="5" t="str">
        <f t="shared" si="4"/>
        <v>Pass</v>
      </c>
      <c r="W33" s="5" t="str">
        <f t="shared" si="5"/>
        <v>Pass</v>
      </c>
      <c r="X33" s="5" t="str">
        <f t="shared" si="6"/>
        <v>Pass</v>
      </c>
    </row>
    <row r="34" spans="2:24" x14ac:dyDescent="0.25">
      <c r="B34" s="5">
        <v>25406</v>
      </c>
      <c r="D34" s="4">
        <v>26</v>
      </c>
      <c r="E34" s="5">
        <v>30</v>
      </c>
      <c r="F34" s="4">
        <v>18</v>
      </c>
      <c r="G34" s="4">
        <v>19</v>
      </c>
      <c r="I34" s="5">
        <f t="shared" si="7"/>
        <v>4</v>
      </c>
      <c r="J34" s="24">
        <f t="shared" si="8"/>
        <v>0.13333333333333333</v>
      </c>
      <c r="K34" s="5">
        <f t="shared" si="9"/>
        <v>-12</v>
      </c>
      <c r="M34" s="5">
        <f t="shared" si="1"/>
        <v>-12</v>
      </c>
      <c r="N34" s="24">
        <f t="shared" si="10"/>
        <v>-0.66666666666666663</v>
      </c>
      <c r="O34" s="5">
        <f t="shared" si="12"/>
        <v>0</v>
      </c>
      <c r="Q34" s="5">
        <f t="shared" si="2"/>
        <v>1</v>
      </c>
      <c r="R34" s="24">
        <f t="shared" si="11"/>
        <v>5.2631578947368418E-2</v>
      </c>
      <c r="S34" s="5">
        <f t="shared" si="13"/>
        <v>-1</v>
      </c>
      <c r="U34" s="5" t="str">
        <f t="shared" si="3"/>
        <v>Pass</v>
      </c>
      <c r="V34" s="5" t="str">
        <f t="shared" si="4"/>
        <v>Pass</v>
      </c>
      <c r="W34" s="5" t="str">
        <f t="shared" si="5"/>
        <v>Pass</v>
      </c>
      <c r="X34" s="5" t="str">
        <f t="shared" si="6"/>
        <v>Pass</v>
      </c>
    </row>
    <row r="35" spans="2:24" x14ac:dyDescent="0.25">
      <c r="B35" s="5">
        <v>25408</v>
      </c>
      <c r="D35" s="4">
        <v>25</v>
      </c>
      <c r="E35" s="5">
        <v>30</v>
      </c>
      <c r="F35" s="4">
        <v>25</v>
      </c>
      <c r="G35" s="4">
        <v>25</v>
      </c>
      <c r="I35" s="5">
        <f t="shared" si="7"/>
        <v>5</v>
      </c>
      <c r="J35" s="24">
        <f t="shared" si="8"/>
        <v>0.16666666666666666</v>
      </c>
      <c r="K35" s="5">
        <f t="shared" si="9"/>
        <v>-12</v>
      </c>
      <c r="M35" s="5">
        <f t="shared" si="1"/>
        <v>-5</v>
      </c>
      <c r="N35" s="24">
        <f t="shared" si="10"/>
        <v>-0.2</v>
      </c>
      <c r="O35" s="5">
        <f t="shared" si="12"/>
        <v>-7</v>
      </c>
      <c r="Q35" s="5">
        <f t="shared" si="2"/>
        <v>0</v>
      </c>
      <c r="R35" s="24">
        <f t="shared" si="11"/>
        <v>0</v>
      </c>
      <c r="S35" s="5">
        <f t="shared" si="13"/>
        <v>-7</v>
      </c>
      <c r="U35" s="5" t="str">
        <f t="shared" si="3"/>
        <v>Pass</v>
      </c>
      <c r="V35" s="5" t="str">
        <f t="shared" si="4"/>
        <v>Pass</v>
      </c>
      <c r="W35" s="5" t="str">
        <f t="shared" si="5"/>
        <v>Pass</v>
      </c>
      <c r="X35" s="5" t="str">
        <f t="shared" si="6"/>
        <v>Pass</v>
      </c>
    </row>
    <row r="36" spans="2:24" x14ac:dyDescent="0.25">
      <c r="B36" s="5">
        <v>25446</v>
      </c>
      <c r="D36" s="4">
        <v>24</v>
      </c>
      <c r="E36" s="5">
        <v>25</v>
      </c>
      <c r="F36" s="4">
        <v>22</v>
      </c>
      <c r="G36" s="4">
        <v>23</v>
      </c>
      <c r="I36" s="5">
        <f t="shared" si="7"/>
        <v>1</v>
      </c>
      <c r="J36" s="24">
        <f t="shared" si="8"/>
        <v>0.04</v>
      </c>
      <c r="K36" s="5">
        <f t="shared" si="9"/>
        <v>-7</v>
      </c>
      <c r="M36" s="5">
        <f t="shared" ref="M36:M67" si="14">F36-E36</f>
        <v>-3</v>
      </c>
      <c r="N36" s="24">
        <f t="shared" si="10"/>
        <v>-0.13636363636363635</v>
      </c>
      <c r="O36" s="5">
        <f t="shared" si="12"/>
        <v>-4</v>
      </c>
      <c r="Q36" s="5">
        <f t="shared" ref="Q36:Q67" si="15">G36-F36</f>
        <v>1</v>
      </c>
      <c r="R36" s="24">
        <f t="shared" si="11"/>
        <v>4.3478260869565216E-2</v>
      </c>
      <c r="S36" s="5">
        <f t="shared" si="13"/>
        <v>-5</v>
      </c>
      <c r="U36" s="5" t="str">
        <f t="shared" si="3"/>
        <v>Pass</v>
      </c>
      <c r="V36" s="5" t="str">
        <f t="shared" si="4"/>
        <v>Pass</v>
      </c>
      <c r="W36" s="5" t="str">
        <f t="shared" si="5"/>
        <v>Pass</v>
      </c>
      <c r="X36" s="5" t="str">
        <f t="shared" si="6"/>
        <v>Pass</v>
      </c>
    </row>
    <row r="37" spans="2:24" x14ac:dyDescent="0.25">
      <c r="B37" s="5">
        <v>25453</v>
      </c>
      <c r="D37" s="4">
        <v>25</v>
      </c>
      <c r="E37" s="5">
        <v>30</v>
      </c>
      <c r="F37" s="4">
        <v>20</v>
      </c>
      <c r="G37" s="4">
        <v>20</v>
      </c>
      <c r="I37" s="5">
        <f t="shared" si="7"/>
        <v>5</v>
      </c>
      <c r="J37" s="24">
        <f t="shared" si="8"/>
        <v>0.16666666666666666</v>
      </c>
      <c r="K37" s="5">
        <f t="shared" si="9"/>
        <v>-12</v>
      </c>
      <c r="M37" s="5">
        <f t="shared" si="14"/>
        <v>-10</v>
      </c>
      <c r="N37" s="24">
        <f t="shared" si="10"/>
        <v>-0.5</v>
      </c>
      <c r="O37" s="5">
        <f t="shared" si="12"/>
        <v>-2</v>
      </c>
      <c r="Q37" s="5">
        <f t="shared" si="15"/>
        <v>0</v>
      </c>
      <c r="R37" s="24">
        <f t="shared" si="11"/>
        <v>0</v>
      </c>
      <c r="S37" s="5">
        <f t="shared" si="13"/>
        <v>-2</v>
      </c>
      <c r="U37" s="5" t="str">
        <f t="shared" si="3"/>
        <v>Pass</v>
      </c>
      <c r="V37" s="5" t="str">
        <f t="shared" si="4"/>
        <v>Pass</v>
      </c>
      <c r="W37" s="5" t="str">
        <f t="shared" si="5"/>
        <v>Pass</v>
      </c>
      <c r="X37" s="5" t="str">
        <f t="shared" si="6"/>
        <v>Pass</v>
      </c>
    </row>
    <row r="38" spans="2:24" x14ac:dyDescent="0.25">
      <c r="B38" s="5">
        <v>25460</v>
      </c>
      <c r="D38" s="4">
        <v>25</v>
      </c>
      <c r="E38" s="5">
        <v>25</v>
      </c>
      <c r="F38" s="4">
        <v>17</v>
      </c>
      <c r="G38" s="4">
        <v>18</v>
      </c>
      <c r="I38" s="5">
        <f t="shared" si="7"/>
        <v>0</v>
      </c>
      <c r="J38" s="24">
        <f t="shared" si="8"/>
        <v>0</v>
      </c>
      <c r="K38" s="5">
        <f t="shared" si="9"/>
        <v>-7</v>
      </c>
      <c r="M38" s="5">
        <f t="shared" si="14"/>
        <v>-8</v>
      </c>
      <c r="N38" s="24">
        <f t="shared" si="10"/>
        <v>-0.47058823529411764</v>
      </c>
      <c r="O38" s="5">
        <f t="shared" si="12"/>
        <v>1</v>
      </c>
      <c r="Q38" s="5">
        <f t="shared" si="15"/>
        <v>1</v>
      </c>
      <c r="R38" s="24">
        <f t="shared" si="11"/>
        <v>5.5555555555555552E-2</v>
      </c>
      <c r="S38" s="5">
        <f t="shared" si="13"/>
        <v>0</v>
      </c>
      <c r="U38" s="5" t="str">
        <f t="shared" si="3"/>
        <v>Pass</v>
      </c>
      <c r="V38" s="5" t="str">
        <f t="shared" si="4"/>
        <v>Pass</v>
      </c>
      <c r="W38" s="5" t="str">
        <f t="shared" si="5"/>
        <v>No Pass</v>
      </c>
      <c r="X38" s="5" t="str">
        <f t="shared" si="6"/>
        <v>Pass</v>
      </c>
    </row>
    <row r="39" spans="2:24" x14ac:dyDescent="0.25">
      <c r="B39" s="5">
        <v>25461</v>
      </c>
      <c r="D39" s="4">
        <v>24</v>
      </c>
      <c r="E39" s="5">
        <v>20</v>
      </c>
      <c r="F39" s="4">
        <v>25</v>
      </c>
      <c r="G39" s="4">
        <v>25</v>
      </c>
      <c r="I39" s="5">
        <f t="shared" si="7"/>
        <v>-4</v>
      </c>
      <c r="J39" s="24">
        <f t="shared" si="8"/>
        <v>-0.2</v>
      </c>
      <c r="K39" s="5">
        <f t="shared" si="9"/>
        <v>-2</v>
      </c>
      <c r="M39" s="5">
        <f t="shared" si="14"/>
        <v>5</v>
      </c>
      <c r="N39" s="24">
        <f t="shared" si="10"/>
        <v>0.2</v>
      </c>
      <c r="O39" s="5">
        <f t="shared" si="12"/>
        <v>-7</v>
      </c>
      <c r="Q39" s="5">
        <f t="shared" si="15"/>
        <v>0</v>
      </c>
      <c r="R39" s="24">
        <f t="shared" si="11"/>
        <v>0</v>
      </c>
      <c r="S39" s="5">
        <f t="shared" si="13"/>
        <v>-7</v>
      </c>
      <c r="U39" s="5" t="str">
        <f t="shared" si="3"/>
        <v>Pass</v>
      </c>
      <c r="V39" s="5" t="str">
        <f t="shared" si="4"/>
        <v>Pass</v>
      </c>
      <c r="W39" s="5" t="str">
        <f t="shared" si="5"/>
        <v>Pass</v>
      </c>
      <c r="X39" s="5" t="str">
        <f t="shared" si="6"/>
        <v>Pass</v>
      </c>
    </row>
    <row r="40" spans="2:24" x14ac:dyDescent="0.25">
      <c r="B40" s="5">
        <v>25462</v>
      </c>
      <c r="D40" s="4">
        <v>25</v>
      </c>
      <c r="E40" s="5">
        <v>25</v>
      </c>
      <c r="F40" s="4">
        <v>22</v>
      </c>
      <c r="G40" s="4">
        <v>25</v>
      </c>
      <c r="I40" s="5">
        <f t="shared" si="7"/>
        <v>0</v>
      </c>
      <c r="J40" s="24">
        <f t="shared" si="8"/>
        <v>0</v>
      </c>
      <c r="K40" s="5">
        <f t="shared" si="9"/>
        <v>-7</v>
      </c>
      <c r="M40" s="5">
        <f t="shared" si="14"/>
        <v>-3</v>
      </c>
      <c r="N40" s="24">
        <f t="shared" si="10"/>
        <v>-0.13636363636363635</v>
      </c>
      <c r="O40" s="5">
        <f t="shared" si="12"/>
        <v>-4</v>
      </c>
      <c r="Q40" s="5">
        <f t="shared" si="15"/>
        <v>3</v>
      </c>
      <c r="R40" s="24">
        <f t="shared" si="11"/>
        <v>0.12</v>
      </c>
      <c r="S40" s="5">
        <f t="shared" si="13"/>
        <v>-7</v>
      </c>
      <c r="U40" s="5" t="str">
        <f t="shared" si="3"/>
        <v>Pass</v>
      </c>
      <c r="V40" s="5" t="str">
        <f t="shared" si="4"/>
        <v>Pass</v>
      </c>
      <c r="W40" s="5" t="str">
        <f t="shared" si="5"/>
        <v>Pass</v>
      </c>
      <c r="X40" s="5" t="str">
        <f t="shared" si="6"/>
        <v>Pass</v>
      </c>
    </row>
    <row r="41" spans="2:24" x14ac:dyDescent="0.25">
      <c r="B41" s="5">
        <v>25476</v>
      </c>
      <c r="D41" s="4">
        <v>16</v>
      </c>
      <c r="E41" s="5">
        <v>16</v>
      </c>
      <c r="F41" s="4">
        <v>20</v>
      </c>
      <c r="G41" s="4">
        <v>25</v>
      </c>
      <c r="I41" s="5">
        <f t="shared" si="7"/>
        <v>0</v>
      </c>
      <c r="J41" s="24">
        <f t="shared" si="8"/>
        <v>0</v>
      </c>
      <c r="K41" s="5">
        <f t="shared" si="9"/>
        <v>2</v>
      </c>
      <c r="M41" s="5">
        <f t="shared" si="14"/>
        <v>4</v>
      </c>
      <c r="N41" s="24">
        <f t="shared" si="10"/>
        <v>0.2</v>
      </c>
      <c r="O41" s="5">
        <f t="shared" si="12"/>
        <v>-2</v>
      </c>
      <c r="Q41" s="5">
        <f t="shared" si="15"/>
        <v>5</v>
      </c>
      <c r="R41" s="24">
        <f t="shared" si="11"/>
        <v>0.2</v>
      </c>
      <c r="S41" s="5">
        <f t="shared" si="13"/>
        <v>-7</v>
      </c>
      <c r="U41" s="5" t="str">
        <f t="shared" si="3"/>
        <v>No Pass</v>
      </c>
      <c r="V41" s="5" t="str">
        <f t="shared" si="4"/>
        <v>No Pass</v>
      </c>
      <c r="W41" s="5" t="str">
        <f t="shared" si="5"/>
        <v>Pass</v>
      </c>
      <c r="X41" s="5" t="str">
        <f t="shared" si="6"/>
        <v>Pass</v>
      </c>
    </row>
    <row r="42" spans="2:24" x14ac:dyDescent="0.25">
      <c r="B42" s="5">
        <v>25480</v>
      </c>
      <c r="D42" s="4">
        <v>17</v>
      </c>
      <c r="E42" s="5">
        <v>35</v>
      </c>
      <c r="F42" s="4">
        <v>30</v>
      </c>
      <c r="G42" s="4">
        <v>32</v>
      </c>
      <c r="I42" s="5">
        <f t="shared" si="7"/>
        <v>18</v>
      </c>
      <c r="J42" s="24">
        <f t="shared" si="8"/>
        <v>0.51428571428571423</v>
      </c>
      <c r="K42" s="5">
        <f t="shared" si="9"/>
        <v>-17</v>
      </c>
      <c r="M42" s="5">
        <f t="shared" si="14"/>
        <v>-5</v>
      </c>
      <c r="N42" s="24">
        <f t="shared" si="10"/>
        <v>-0.16666666666666666</v>
      </c>
      <c r="O42" s="5">
        <f t="shared" si="12"/>
        <v>-12</v>
      </c>
      <c r="Q42" s="5">
        <f t="shared" si="15"/>
        <v>2</v>
      </c>
      <c r="R42" s="24">
        <f t="shared" si="11"/>
        <v>6.25E-2</v>
      </c>
      <c r="S42" s="5">
        <f t="shared" si="13"/>
        <v>-14</v>
      </c>
      <c r="U42" s="5" t="str">
        <f t="shared" si="3"/>
        <v>No Pass</v>
      </c>
      <c r="V42" s="5" t="str">
        <f t="shared" si="4"/>
        <v>Pass</v>
      </c>
      <c r="W42" s="5" t="str">
        <f t="shared" si="5"/>
        <v>Pass</v>
      </c>
      <c r="X42" s="5" t="str">
        <f t="shared" si="6"/>
        <v>Pass</v>
      </c>
    </row>
    <row r="43" spans="2:24" x14ac:dyDescent="0.25">
      <c r="B43" s="5">
        <v>25491</v>
      </c>
      <c r="D43" s="4">
        <v>35</v>
      </c>
      <c r="E43" s="5">
        <v>40</v>
      </c>
      <c r="F43" s="4">
        <v>17</v>
      </c>
      <c r="G43" s="4">
        <v>19</v>
      </c>
      <c r="I43" s="5">
        <f t="shared" si="7"/>
        <v>5</v>
      </c>
      <c r="J43" s="24">
        <f t="shared" si="8"/>
        <v>0.125</v>
      </c>
      <c r="K43" s="5">
        <f t="shared" si="9"/>
        <v>-22</v>
      </c>
      <c r="M43" s="5">
        <f t="shared" si="14"/>
        <v>-23</v>
      </c>
      <c r="N43" s="24">
        <f t="shared" si="10"/>
        <v>-1.3529411764705883</v>
      </c>
      <c r="O43" s="5">
        <f t="shared" si="12"/>
        <v>1</v>
      </c>
      <c r="Q43" s="5">
        <f t="shared" si="15"/>
        <v>2</v>
      </c>
      <c r="R43" s="24">
        <f t="shared" si="11"/>
        <v>0.10526315789473684</v>
      </c>
      <c r="S43" s="5">
        <f t="shared" si="13"/>
        <v>-1</v>
      </c>
      <c r="U43" s="5" t="str">
        <f t="shared" si="3"/>
        <v>Pass</v>
      </c>
      <c r="V43" s="5" t="str">
        <f t="shared" si="4"/>
        <v>Pass</v>
      </c>
      <c r="W43" s="5" t="str">
        <f t="shared" si="5"/>
        <v>No Pass</v>
      </c>
      <c r="X43" s="5" t="str">
        <f t="shared" si="6"/>
        <v>Pass</v>
      </c>
    </row>
    <row r="44" spans="2:24" x14ac:dyDescent="0.25">
      <c r="B44" s="5">
        <v>25515</v>
      </c>
      <c r="D44" s="4">
        <v>25</v>
      </c>
      <c r="E44" s="5">
        <v>29</v>
      </c>
      <c r="F44" s="4">
        <v>20</v>
      </c>
      <c r="G44" s="4">
        <v>18</v>
      </c>
      <c r="I44" s="5">
        <f t="shared" si="7"/>
        <v>4</v>
      </c>
      <c r="J44" s="24">
        <f t="shared" si="8"/>
        <v>0.13793103448275862</v>
      </c>
      <c r="K44" s="5">
        <f t="shared" si="9"/>
        <v>-11</v>
      </c>
      <c r="M44" s="5">
        <f t="shared" si="14"/>
        <v>-9</v>
      </c>
      <c r="N44" s="24">
        <f t="shared" si="10"/>
        <v>-0.45</v>
      </c>
      <c r="O44" s="5">
        <f t="shared" si="12"/>
        <v>-2</v>
      </c>
      <c r="Q44" s="5">
        <f t="shared" si="15"/>
        <v>-2</v>
      </c>
      <c r="R44" s="24">
        <f t="shared" si="11"/>
        <v>-0.1111111111111111</v>
      </c>
      <c r="S44" s="5">
        <f t="shared" si="13"/>
        <v>0</v>
      </c>
      <c r="U44" s="5" t="str">
        <f t="shared" si="3"/>
        <v>Pass</v>
      </c>
      <c r="V44" s="5" t="str">
        <f t="shared" si="4"/>
        <v>Pass</v>
      </c>
      <c r="W44" s="5" t="str">
        <f t="shared" si="5"/>
        <v>Pass</v>
      </c>
      <c r="X44" s="5" t="str">
        <f t="shared" si="6"/>
        <v>Pass</v>
      </c>
    </row>
    <row r="45" spans="2:24" x14ac:dyDescent="0.25">
      <c r="B45" s="5">
        <v>25537</v>
      </c>
      <c r="D45" s="4">
        <v>18</v>
      </c>
      <c r="E45" s="5">
        <v>25</v>
      </c>
      <c r="F45" s="4">
        <v>15</v>
      </c>
      <c r="G45" s="4">
        <v>26</v>
      </c>
      <c r="I45" s="5">
        <f t="shared" si="7"/>
        <v>7</v>
      </c>
      <c r="J45" s="24">
        <f t="shared" si="8"/>
        <v>0.28000000000000003</v>
      </c>
      <c r="K45" s="5">
        <f t="shared" si="9"/>
        <v>-7</v>
      </c>
      <c r="M45" s="5">
        <f t="shared" si="14"/>
        <v>-10</v>
      </c>
      <c r="N45" s="24">
        <f t="shared" si="10"/>
        <v>-0.66666666666666663</v>
      </c>
      <c r="O45" s="5">
        <f t="shared" si="12"/>
        <v>3</v>
      </c>
      <c r="Q45" s="5">
        <f t="shared" si="15"/>
        <v>11</v>
      </c>
      <c r="R45" s="24">
        <f t="shared" si="11"/>
        <v>0.42307692307692307</v>
      </c>
      <c r="S45" s="5">
        <f t="shared" si="13"/>
        <v>-8</v>
      </c>
      <c r="U45" s="5" t="str">
        <f t="shared" si="3"/>
        <v>Pass</v>
      </c>
      <c r="V45" s="5" t="str">
        <f t="shared" si="4"/>
        <v>Pass</v>
      </c>
      <c r="W45" s="5" t="str">
        <f t="shared" si="5"/>
        <v>No Pass</v>
      </c>
      <c r="X45" s="5" t="str">
        <f t="shared" si="6"/>
        <v>Pass</v>
      </c>
    </row>
    <row r="46" spans="2:24" x14ac:dyDescent="0.25">
      <c r="B46" s="5">
        <v>25544</v>
      </c>
      <c r="D46" s="4">
        <v>25</v>
      </c>
      <c r="E46" s="5">
        <v>25</v>
      </c>
      <c r="F46" s="4">
        <v>25</v>
      </c>
      <c r="G46" s="4">
        <v>24</v>
      </c>
      <c r="I46" s="5">
        <f t="shared" si="7"/>
        <v>0</v>
      </c>
      <c r="J46" s="24">
        <f t="shared" si="8"/>
        <v>0</v>
      </c>
      <c r="K46" s="5">
        <f t="shared" si="9"/>
        <v>-7</v>
      </c>
      <c r="M46" s="5">
        <f t="shared" si="14"/>
        <v>0</v>
      </c>
      <c r="N46" s="24">
        <f t="shared" si="10"/>
        <v>0</v>
      </c>
      <c r="O46" s="5">
        <f t="shared" si="12"/>
        <v>-7</v>
      </c>
      <c r="Q46" s="5">
        <f t="shared" si="15"/>
        <v>-1</v>
      </c>
      <c r="R46" s="24">
        <f t="shared" si="11"/>
        <v>-4.1666666666666664E-2</v>
      </c>
      <c r="S46" s="5">
        <f t="shared" si="13"/>
        <v>-6</v>
      </c>
      <c r="U46" s="5" t="str">
        <f t="shared" si="3"/>
        <v>Pass</v>
      </c>
      <c r="V46" s="5" t="str">
        <f t="shared" si="4"/>
        <v>Pass</v>
      </c>
      <c r="W46" s="5" t="str">
        <f t="shared" si="5"/>
        <v>Pass</v>
      </c>
      <c r="X46" s="5" t="str">
        <f t="shared" si="6"/>
        <v>Pass</v>
      </c>
    </row>
    <row r="47" spans="2:24" x14ac:dyDescent="0.25">
      <c r="B47" s="5">
        <v>25558</v>
      </c>
      <c r="D47" s="4">
        <v>25</v>
      </c>
      <c r="E47" s="5">
        <v>23</v>
      </c>
      <c r="F47" s="4">
        <v>30</v>
      </c>
      <c r="G47" s="4">
        <v>25</v>
      </c>
      <c r="I47" s="5">
        <f t="shared" si="7"/>
        <v>-2</v>
      </c>
      <c r="J47" s="24">
        <f t="shared" si="8"/>
        <v>-8.6956521739130432E-2</v>
      </c>
      <c r="K47" s="5">
        <f t="shared" si="9"/>
        <v>-5</v>
      </c>
      <c r="M47" s="5">
        <f t="shared" si="14"/>
        <v>7</v>
      </c>
      <c r="N47" s="24">
        <f t="shared" si="10"/>
        <v>0.23333333333333334</v>
      </c>
      <c r="O47" s="5">
        <f t="shared" si="12"/>
        <v>-12</v>
      </c>
      <c r="Q47" s="5">
        <f t="shared" si="15"/>
        <v>-5</v>
      </c>
      <c r="R47" s="24">
        <f t="shared" si="11"/>
        <v>-0.2</v>
      </c>
      <c r="S47" s="5">
        <f t="shared" si="13"/>
        <v>-7</v>
      </c>
      <c r="U47" s="5" t="str">
        <f t="shared" si="3"/>
        <v>Pass</v>
      </c>
      <c r="V47" s="5" t="str">
        <f t="shared" si="4"/>
        <v>Pass</v>
      </c>
      <c r="W47" s="5" t="str">
        <f t="shared" si="5"/>
        <v>Pass</v>
      </c>
      <c r="X47" s="5" t="str">
        <f t="shared" si="6"/>
        <v>Pass</v>
      </c>
    </row>
    <row r="48" spans="2:24" x14ac:dyDescent="0.25">
      <c r="B48" s="5">
        <v>25571</v>
      </c>
      <c r="D48" s="4">
        <v>19</v>
      </c>
      <c r="E48" s="5">
        <v>30</v>
      </c>
      <c r="F48" s="4">
        <v>32</v>
      </c>
      <c r="G48" s="4">
        <v>25</v>
      </c>
      <c r="I48" s="5">
        <f t="shared" si="7"/>
        <v>11</v>
      </c>
      <c r="J48" s="24">
        <f t="shared" si="8"/>
        <v>0.36666666666666664</v>
      </c>
      <c r="K48" s="5">
        <f t="shared" si="9"/>
        <v>-12</v>
      </c>
      <c r="M48" s="5">
        <f t="shared" si="14"/>
        <v>2</v>
      </c>
      <c r="N48" s="24">
        <f t="shared" si="10"/>
        <v>6.25E-2</v>
      </c>
      <c r="O48" s="5">
        <f t="shared" si="12"/>
        <v>-14</v>
      </c>
      <c r="Q48" s="5">
        <f t="shared" si="15"/>
        <v>-7</v>
      </c>
      <c r="R48" s="24">
        <f t="shared" si="11"/>
        <v>-0.28000000000000003</v>
      </c>
      <c r="S48" s="5">
        <f t="shared" si="13"/>
        <v>-7</v>
      </c>
      <c r="U48" s="5" t="str">
        <f t="shared" si="3"/>
        <v>Pass</v>
      </c>
      <c r="V48" s="5" t="str">
        <f t="shared" si="4"/>
        <v>Pass</v>
      </c>
      <c r="W48" s="5" t="str">
        <f t="shared" si="5"/>
        <v>Pass</v>
      </c>
      <c r="X48" s="5" t="str">
        <f t="shared" si="6"/>
        <v>Pass</v>
      </c>
    </row>
    <row r="49" spans="2:24" x14ac:dyDescent="0.25">
      <c r="B49" s="5">
        <v>25577</v>
      </c>
      <c r="D49" s="4">
        <v>25</v>
      </c>
      <c r="E49" s="5">
        <v>22</v>
      </c>
      <c r="F49" s="4">
        <v>20</v>
      </c>
      <c r="G49" s="4">
        <v>19</v>
      </c>
      <c r="I49" s="5">
        <f t="shared" si="7"/>
        <v>-3</v>
      </c>
      <c r="J49" s="24">
        <f t="shared" si="8"/>
        <v>-0.13636363636363635</v>
      </c>
      <c r="K49" s="5">
        <f t="shared" si="9"/>
        <v>-4</v>
      </c>
      <c r="M49" s="5">
        <f t="shared" si="14"/>
        <v>-2</v>
      </c>
      <c r="N49" s="24">
        <f t="shared" si="10"/>
        <v>-0.1</v>
      </c>
      <c r="O49" s="5">
        <f t="shared" si="12"/>
        <v>-2</v>
      </c>
      <c r="Q49" s="5">
        <f t="shared" si="15"/>
        <v>-1</v>
      </c>
      <c r="R49" s="24">
        <f t="shared" si="11"/>
        <v>-5.2631578947368418E-2</v>
      </c>
      <c r="S49" s="5">
        <f t="shared" si="13"/>
        <v>-1</v>
      </c>
      <c r="U49" s="5" t="str">
        <f t="shared" si="3"/>
        <v>Pass</v>
      </c>
      <c r="V49" s="5" t="str">
        <f t="shared" si="4"/>
        <v>Pass</v>
      </c>
      <c r="W49" s="5" t="str">
        <f t="shared" si="5"/>
        <v>Pass</v>
      </c>
      <c r="X49" s="5" t="str">
        <f t="shared" si="6"/>
        <v>Pass</v>
      </c>
    </row>
    <row r="50" spans="2:24" x14ac:dyDescent="0.25">
      <c r="B50" s="5">
        <v>25580</v>
      </c>
      <c r="D50" s="4">
        <v>17</v>
      </c>
      <c r="E50" s="4">
        <v>25</v>
      </c>
      <c r="F50" s="4">
        <v>25</v>
      </c>
      <c r="G50" s="4">
        <v>22</v>
      </c>
      <c r="I50" s="5">
        <f t="shared" si="7"/>
        <v>8</v>
      </c>
      <c r="J50" s="24">
        <f t="shared" si="8"/>
        <v>0.32</v>
      </c>
      <c r="K50" s="5">
        <f t="shared" si="9"/>
        <v>-7</v>
      </c>
      <c r="M50" s="5">
        <f t="shared" si="14"/>
        <v>0</v>
      </c>
      <c r="N50" s="24">
        <f t="shared" si="10"/>
        <v>0</v>
      </c>
      <c r="O50" s="5">
        <f t="shared" si="12"/>
        <v>-7</v>
      </c>
      <c r="Q50" s="5">
        <f t="shared" si="15"/>
        <v>-3</v>
      </c>
      <c r="R50" s="24">
        <f t="shared" si="11"/>
        <v>-0.13636363636363635</v>
      </c>
      <c r="S50" s="5">
        <f t="shared" si="13"/>
        <v>-4</v>
      </c>
      <c r="U50" s="5" t="str">
        <f t="shared" si="3"/>
        <v>No Pass</v>
      </c>
      <c r="V50" s="5" t="str">
        <f t="shared" si="4"/>
        <v>Pass</v>
      </c>
      <c r="W50" s="5" t="str">
        <f t="shared" si="5"/>
        <v>Pass</v>
      </c>
      <c r="X50" s="5" t="str">
        <f t="shared" si="6"/>
        <v>Pass</v>
      </c>
    </row>
    <row r="51" spans="2:24" x14ac:dyDescent="0.25">
      <c r="B51" s="5">
        <v>25611</v>
      </c>
      <c r="D51" s="4">
        <v>25</v>
      </c>
      <c r="E51" s="5">
        <v>25</v>
      </c>
      <c r="F51" s="4">
        <v>25</v>
      </c>
      <c r="G51" s="4">
        <v>24</v>
      </c>
      <c r="I51" s="5">
        <f t="shared" si="7"/>
        <v>0</v>
      </c>
      <c r="J51" s="24">
        <f t="shared" si="8"/>
        <v>0</v>
      </c>
      <c r="K51" s="5">
        <f t="shared" si="9"/>
        <v>-7</v>
      </c>
      <c r="M51" s="5">
        <f t="shared" si="14"/>
        <v>0</v>
      </c>
      <c r="N51" s="24">
        <f t="shared" si="10"/>
        <v>0</v>
      </c>
      <c r="O51" s="5">
        <f t="shared" si="12"/>
        <v>-7</v>
      </c>
      <c r="Q51" s="5">
        <f t="shared" si="15"/>
        <v>-1</v>
      </c>
      <c r="R51" s="24">
        <f t="shared" si="11"/>
        <v>-4.1666666666666664E-2</v>
      </c>
      <c r="S51" s="5">
        <f t="shared" si="13"/>
        <v>-6</v>
      </c>
      <c r="U51" s="5" t="str">
        <f t="shared" si="3"/>
        <v>Pass</v>
      </c>
      <c r="V51" s="5" t="str">
        <f t="shared" si="4"/>
        <v>Pass</v>
      </c>
      <c r="W51" s="5" t="str">
        <f t="shared" si="5"/>
        <v>Pass</v>
      </c>
      <c r="X51" s="5" t="str">
        <f t="shared" si="6"/>
        <v>Pass</v>
      </c>
    </row>
    <row r="52" spans="2:24" x14ac:dyDescent="0.25">
      <c r="B52" s="5">
        <v>25620</v>
      </c>
      <c r="D52" s="4">
        <v>4</v>
      </c>
      <c r="E52" s="5">
        <v>25</v>
      </c>
      <c r="F52" s="4">
        <v>10</v>
      </c>
      <c r="G52" s="4">
        <v>25</v>
      </c>
      <c r="I52" s="5">
        <f t="shared" si="7"/>
        <v>21</v>
      </c>
      <c r="J52" s="24">
        <f t="shared" si="8"/>
        <v>0.84</v>
      </c>
      <c r="K52" s="5">
        <f t="shared" si="9"/>
        <v>-7</v>
      </c>
      <c r="M52" s="5">
        <f t="shared" si="14"/>
        <v>-15</v>
      </c>
      <c r="N52" s="24">
        <f t="shared" si="10"/>
        <v>-1.5</v>
      </c>
      <c r="O52" s="5">
        <f t="shared" si="12"/>
        <v>8</v>
      </c>
      <c r="Q52" s="5">
        <f t="shared" si="15"/>
        <v>15</v>
      </c>
      <c r="R52" s="24">
        <f t="shared" si="11"/>
        <v>0.6</v>
      </c>
      <c r="S52" s="5">
        <f t="shared" si="13"/>
        <v>-7</v>
      </c>
      <c r="U52" s="5" t="str">
        <f t="shared" si="3"/>
        <v>No Pass</v>
      </c>
      <c r="V52" s="5" t="str">
        <f t="shared" si="4"/>
        <v>Pass</v>
      </c>
      <c r="W52" s="5" t="str">
        <f t="shared" si="5"/>
        <v>No Pass</v>
      </c>
      <c r="X52" s="5" t="str">
        <f t="shared" si="6"/>
        <v>Pass</v>
      </c>
    </row>
    <row r="53" spans="2:24" x14ac:dyDescent="0.25">
      <c r="B53" s="5">
        <v>25650</v>
      </c>
      <c r="D53" s="4">
        <v>25</v>
      </c>
      <c r="E53" s="5">
        <v>26</v>
      </c>
      <c r="F53" s="4">
        <v>26</v>
      </c>
      <c r="G53" s="4">
        <v>15</v>
      </c>
      <c r="I53" s="5">
        <f t="shared" si="7"/>
        <v>1</v>
      </c>
      <c r="J53" s="24">
        <f t="shared" si="8"/>
        <v>3.8461538461538464E-2</v>
      </c>
      <c r="K53" s="5">
        <f t="shared" si="9"/>
        <v>-8</v>
      </c>
      <c r="M53" s="5">
        <f t="shared" si="14"/>
        <v>0</v>
      </c>
      <c r="N53" s="24">
        <f t="shared" si="10"/>
        <v>0</v>
      </c>
      <c r="O53" s="5">
        <f t="shared" si="12"/>
        <v>-8</v>
      </c>
      <c r="Q53" s="5">
        <f t="shared" si="15"/>
        <v>-11</v>
      </c>
      <c r="R53" s="24">
        <f t="shared" si="11"/>
        <v>-0.73333333333333328</v>
      </c>
      <c r="S53" s="5">
        <f t="shared" si="13"/>
        <v>3</v>
      </c>
      <c r="U53" s="5" t="str">
        <f t="shared" si="3"/>
        <v>Pass</v>
      </c>
      <c r="V53" s="5" t="str">
        <f t="shared" si="4"/>
        <v>Pass</v>
      </c>
      <c r="W53" s="5" t="str">
        <f t="shared" si="5"/>
        <v>Pass</v>
      </c>
      <c r="X53" s="5" t="str">
        <f t="shared" si="6"/>
        <v>No Pass</v>
      </c>
    </row>
    <row r="54" spans="2:24" x14ac:dyDescent="0.25">
      <c r="B54" s="5">
        <v>25665</v>
      </c>
      <c r="D54" s="4">
        <v>25</v>
      </c>
      <c r="E54" s="5">
        <v>30</v>
      </c>
      <c r="F54" s="4">
        <v>22</v>
      </c>
      <c r="G54" s="4">
        <v>30</v>
      </c>
      <c r="I54" s="5">
        <f t="shared" si="7"/>
        <v>5</v>
      </c>
      <c r="J54" s="24">
        <f t="shared" si="8"/>
        <v>0.16666666666666666</v>
      </c>
      <c r="K54" s="5">
        <f t="shared" si="9"/>
        <v>-12</v>
      </c>
      <c r="M54" s="5">
        <f t="shared" si="14"/>
        <v>-8</v>
      </c>
      <c r="N54" s="24">
        <f t="shared" si="10"/>
        <v>-0.36363636363636365</v>
      </c>
      <c r="O54" s="5">
        <f t="shared" si="12"/>
        <v>-4</v>
      </c>
      <c r="Q54" s="5">
        <f t="shared" si="15"/>
        <v>8</v>
      </c>
      <c r="R54" s="24">
        <f t="shared" si="11"/>
        <v>0.26666666666666666</v>
      </c>
      <c r="S54" s="5">
        <f t="shared" si="13"/>
        <v>-12</v>
      </c>
      <c r="U54" s="5" t="str">
        <f t="shared" si="3"/>
        <v>Pass</v>
      </c>
      <c r="V54" s="5" t="str">
        <f t="shared" si="4"/>
        <v>Pass</v>
      </c>
      <c r="W54" s="5" t="str">
        <f t="shared" si="5"/>
        <v>Pass</v>
      </c>
      <c r="X54" s="5" t="str">
        <f t="shared" si="6"/>
        <v>Pass</v>
      </c>
    </row>
    <row r="55" spans="2:24" x14ac:dyDescent="0.25">
      <c r="B55" s="5">
        <v>25700</v>
      </c>
      <c r="D55" s="4">
        <v>25</v>
      </c>
      <c r="E55" s="5">
        <v>40</v>
      </c>
      <c r="F55" s="4">
        <v>25</v>
      </c>
      <c r="G55" s="4">
        <v>26</v>
      </c>
      <c r="I55" s="5">
        <f t="shared" si="7"/>
        <v>15</v>
      </c>
      <c r="J55" s="24">
        <f t="shared" si="8"/>
        <v>0.375</v>
      </c>
      <c r="K55" s="5">
        <f t="shared" si="9"/>
        <v>-22</v>
      </c>
      <c r="M55" s="5">
        <f t="shared" si="14"/>
        <v>-15</v>
      </c>
      <c r="N55" s="24">
        <f t="shared" si="10"/>
        <v>-0.6</v>
      </c>
      <c r="O55" s="5">
        <f t="shared" si="12"/>
        <v>-7</v>
      </c>
      <c r="Q55" s="5">
        <f t="shared" si="15"/>
        <v>1</v>
      </c>
      <c r="R55" s="24">
        <f t="shared" si="11"/>
        <v>3.8461538461538464E-2</v>
      </c>
      <c r="S55" s="5">
        <f t="shared" si="13"/>
        <v>-8</v>
      </c>
      <c r="U55" s="5" t="str">
        <f t="shared" si="3"/>
        <v>Pass</v>
      </c>
      <c r="V55" s="5" t="str">
        <f t="shared" si="4"/>
        <v>Pass</v>
      </c>
      <c r="W55" s="5" t="str">
        <f t="shared" si="5"/>
        <v>Pass</v>
      </c>
      <c r="X55" s="5" t="str">
        <f t="shared" si="6"/>
        <v>Pass</v>
      </c>
    </row>
    <row r="56" spans="2:24" x14ac:dyDescent="0.25">
      <c r="B56" s="5">
        <v>25707</v>
      </c>
      <c r="D56" s="4">
        <v>20</v>
      </c>
      <c r="E56" s="5">
        <v>21</v>
      </c>
      <c r="F56" s="4">
        <v>24</v>
      </c>
      <c r="G56" s="4">
        <v>25</v>
      </c>
      <c r="I56" s="5">
        <f t="shared" si="7"/>
        <v>1</v>
      </c>
      <c r="J56" s="24">
        <f t="shared" si="8"/>
        <v>4.7619047619047616E-2</v>
      </c>
      <c r="K56" s="5">
        <f t="shared" si="9"/>
        <v>-3</v>
      </c>
      <c r="M56" s="5">
        <f t="shared" si="14"/>
        <v>3</v>
      </c>
      <c r="N56" s="24">
        <f t="shared" si="10"/>
        <v>0.125</v>
      </c>
      <c r="O56" s="5">
        <f t="shared" si="12"/>
        <v>-6</v>
      </c>
      <c r="Q56" s="5">
        <f t="shared" si="15"/>
        <v>1</v>
      </c>
      <c r="R56" s="24">
        <f t="shared" si="11"/>
        <v>0.04</v>
      </c>
      <c r="S56" s="5">
        <f t="shared" si="13"/>
        <v>-7</v>
      </c>
      <c r="U56" s="5" t="str">
        <f t="shared" si="3"/>
        <v>Pass</v>
      </c>
      <c r="V56" s="5" t="str">
        <f t="shared" si="4"/>
        <v>Pass</v>
      </c>
      <c r="W56" s="5" t="str">
        <f t="shared" si="5"/>
        <v>Pass</v>
      </c>
      <c r="X56" s="5" t="str">
        <f t="shared" si="6"/>
        <v>Pass</v>
      </c>
    </row>
    <row r="57" spans="2:24" x14ac:dyDescent="0.25">
      <c r="B57" s="5">
        <v>25708</v>
      </c>
      <c r="D57" s="4">
        <v>25</v>
      </c>
      <c r="E57" s="5">
        <v>29</v>
      </c>
      <c r="F57" s="4">
        <v>26</v>
      </c>
      <c r="G57" s="4">
        <v>32</v>
      </c>
      <c r="I57" s="5">
        <f t="shared" si="7"/>
        <v>4</v>
      </c>
      <c r="J57" s="24">
        <f t="shared" si="8"/>
        <v>0.13793103448275862</v>
      </c>
      <c r="K57" s="5">
        <f t="shared" si="9"/>
        <v>-11</v>
      </c>
      <c r="M57" s="5">
        <f t="shared" si="14"/>
        <v>-3</v>
      </c>
      <c r="N57" s="24">
        <f t="shared" si="10"/>
        <v>-0.11538461538461539</v>
      </c>
      <c r="O57" s="5">
        <f t="shared" si="12"/>
        <v>-8</v>
      </c>
      <c r="Q57" s="5">
        <f t="shared" si="15"/>
        <v>6</v>
      </c>
      <c r="R57" s="24">
        <f t="shared" si="11"/>
        <v>0.1875</v>
      </c>
      <c r="S57" s="5">
        <f t="shared" si="13"/>
        <v>-14</v>
      </c>
      <c r="U57" s="5" t="str">
        <f t="shared" si="3"/>
        <v>Pass</v>
      </c>
      <c r="V57" s="5" t="str">
        <f t="shared" si="4"/>
        <v>Pass</v>
      </c>
      <c r="W57" s="5" t="str">
        <f t="shared" si="5"/>
        <v>Pass</v>
      </c>
      <c r="X57" s="5" t="str">
        <f t="shared" si="6"/>
        <v>Pass</v>
      </c>
    </row>
    <row r="58" spans="2:24" x14ac:dyDescent="0.25">
      <c r="B58" s="5">
        <v>25712</v>
      </c>
      <c r="D58" s="4">
        <v>25</v>
      </c>
      <c r="E58" s="5">
        <v>25</v>
      </c>
      <c r="F58" s="4">
        <v>25</v>
      </c>
      <c r="G58" s="4">
        <v>15</v>
      </c>
      <c r="I58" s="5">
        <f t="shared" si="7"/>
        <v>0</v>
      </c>
      <c r="J58" s="24">
        <f t="shared" si="8"/>
        <v>0</v>
      </c>
      <c r="K58" s="5">
        <f t="shared" si="9"/>
        <v>-7</v>
      </c>
      <c r="M58" s="5">
        <f t="shared" si="14"/>
        <v>0</v>
      </c>
      <c r="N58" s="24">
        <f t="shared" si="10"/>
        <v>0</v>
      </c>
      <c r="O58" s="5">
        <f t="shared" si="12"/>
        <v>-7</v>
      </c>
      <c r="Q58" s="5">
        <f t="shared" si="15"/>
        <v>-10</v>
      </c>
      <c r="R58" s="24">
        <f t="shared" si="11"/>
        <v>-0.66666666666666663</v>
      </c>
      <c r="S58" s="5">
        <f t="shared" si="13"/>
        <v>3</v>
      </c>
      <c r="U58" s="5" t="str">
        <f t="shared" si="3"/>
        <v>Pass</v>
      </c>
      <c r="V58" s="5" t="str">
        <f t="shared" si="4"/>
        <v>Pass</v>
      </c>
      <c r="W58" s="5" t="str">
        <f t="shared" si="5"/>
        <v>Pass</v>
      </c>
      <c r="X58" s="5" t="str">
        <f t="shared" si="6"/>
        <v>No Pass</v>
      </c>
    </row>
    <row r="59" spans="2:24" x14ac:dyDescent="0.25">
      <c r="B59" s="5">
        <v>25715</v>
      </c>
      <c r="D59" s="4">
        <v>25</v>
      </c>
      <c r="E59" s="4">
        <v>26</v>
      </c>
      <c r="F59" s="4">
        <v>21</v>
      </c>
      <c r="G59" s="4">
        <v>54</v>
      </c>
      <c r="I59" s="5">
        <f t="shared" si="7"/>
        <v>1</v>
      </c>
      <c r="J59" s="24">
        <f t="shared" si="8"/>
        <v>3.8461538461538464E-2</v>
      </c>
      <c r="K59" s="5">
        <f t="shared" si="9"/>
        <v>-8</v>
      </c>
      <c r="M59" s="5">
        <f t="shared" si="14"/>
        <v>-5</v>
      </c>
      <c r="N59" s="24">
        <f t="shared" si="10"/>
        <v>-0.23809523809523808</v>
      </c>
      <c r="O59" s="5">
        <f t="shared" si="12"/>
        <v>-3</v>
      </c>
      <c r="Q59" s="5">
        <f t="shared" si="15"/>
        <v>33</v>
      </c>
      <c r="R59" s="24">
        <f t="shared" si="11"/>
        <v>0.61111111111111116</v>
      </c>
      <c r="S59" s="5">
        <f t="shared" si="13"/>
        <v>-36</v>
      </c>
      <c r="U59" s="5" t="str">
        <f t="shared" si="3"/>
        <v>Pass</v>
      </c>
      <c r="V59" s="5" t="str">
        <f t="shared" si="4"/>
        <v>Pass</v>
      </c>
      <c r="W59" s="5" t="str">
        <f t="shared" si="5"/>
        <v>Pass</v>
      </c>
      <c r="X59" s="5" t="str">
        <f t="shared" si="6"/>
        <v>Pass</v>
      </c>
    </row>
    <row r="60" spans="2:24" x14ac:dyDescent="0.25">
      <c r="B60" s="5">
        <v>25753</v>
      </c>
      <c r="D60" s="4">
        <v>25</v>
      </c>
      <c r="E60" s="5">
        <v>26</v>
      </c>
      <c r="F60" s="4">
        <v>15</v>
      </c>
      <c r="G60" s="4">
        <v>14</v>
      </c>
      <c r="I60" s="5">
        <f t="shared" si="7"/>
        <v>1</v>
      </c>
      <c r="J60" s="24">
        <f t="shared" si="8"/>
        <v>3.8461538461538464E-2</v>
      </c>
      <c r="K60" s="5">
        <f t="shared" si="9"/>
        <v>-8</v>
      </c>
      <c r="M60" s="5">
        <f t="shared" si="14"/>
        <v>-11</v>
      </c>
      <c r="N60" s="24">
        <f t="shared" si="10"/>
        <v>-0.73333333333333328</v>
      </c>
      <c r="O60" s="5">
        <f t="shared" si="12"/>
        <v>3</v>
      </c>
      <c r="Q60" s="5">
        <f t="shared" si="15"/>
        <v>-1</v>
      </c>
      <c r="R60" s="24">
        <f t="shared" si="11"/>
        <v>-7.1428571428571425E-2</v>
      </c>
      <c r="S60" s="5">
        <f t="shared" si="13"/>
        <v>4</v>
      </c>
      <c r="U60" s="5" t="str">
        <f t="shared" si="3"/>
        <v>Pass</v>
      </c>
      <c r="V60" s="5" t="str">
        <f t="shared" si="4"/>
        <v>Pass</v>
      </c>
      <c r="W60" s="5" t="str">
        <f t="shared" si="5"/>
        <v>No Pass</v>
      </c>
      <c r="X60" s="5" t="str">
        <f t="shared" si="6"/>
        <v>No Pass</v>
      </c>
    </row>
    <row r="61" spans="2:24" x14ac:dyDescent="0.25">
      <c r="B61" s="5">
        <v>25756</v>
      </c>
      <c r="D61" s="4">
        <v>25</v>
      </c>
      <c r="E61" s="5">
        <v>25</v>
      </c>
      <c r="F61" s="4">
        <v>34</v>
      </c>
      <c r="G61" s="4">
        <v>32</v>
      </c>
      <c r="I61" s="5">
        <f t="shared" si="7"/>
        <v>0</v>
      </c>
      <c r="J61" s="24">
        <f t="shared" si="8"/>
        <v>0</v>
      </c>
      <c r="K61" s="5">
        <f t="shared" si="9"/>
        <v>-7</v>
      </c>
      <c r="M61" s="5">
        <f t="shared" si="14"/>
        <v>9</v>
      </c>
      <c r="N61" s="24">
        <f t="shared" si="10"/>
        <v>0.26470588235294118</v>
      </c>
      <c r="O61" s="5">
        <f t="shared" si="12"/>
        <v>-16</v>
      </c>
      <c r="Q61" s="5">
        <f t="shared" si="15"/>
        <v>-2</v>
      </c>
      <c r="R61" s="24">
        <f t="shared" si="11"/>
        <v>-6.25E-2</v>
      </c>
      <c r="S61" s="5">
        <f t="shared" si="13"/>
        <v>-14</v>
      </c>
      <c r="U61" s="5" t="str">
        <f t="shared" si="3"/>
        <v>Pass</v>
      </c>
      <c r="V61" s="5" t="str">
        <f t="shared" si="4"/>
        <v>Pass</v>
      </c>
      <c r="W61" s="5" t="str">
        <f t="shared" si="5"/>
        <v>Pass</v>
      </c>
      <c r="X61" s="5" t="str">
        <f t="shared" si="6"/>
        <v>Pass</v>
      </c>
    </row>
    <row r="62" spans="2:24" x14ac:dyDescent="0.25">
      <c r="B62" s="5">
        <v>25758</v>
      </c>
      <c r="D62" s="4">
        <v>25</v>
      </c>
      <c r="E62" s="5">
        <v>25</v>
      </c>
      <c r="F62" s="4">
        <v>25</v>
      </c>
      <c r="G62" s="4">
        <v>28</v>
      </c>
      <c r="I62" s="5">
        <f t="shared" si="7"/>
        <v>0</v>
      </c>
      <c r="J62" s="24">
        <f t="shared" si="8"/>
        <v>0</v>
      </c>
      <c r="K62" s="5">
        <f t="shared" si="9"/>
        <v>-7</v>
      </c>
      <c r="M62" s="5">
        <f t="shared" si="14"/>
        <v>0</v>
      </c>
      <c r="N62" s="24">
        <f t="shared" si="10"/>
        <v>0</v>
      </c>
      <c r="O62" s="5">
        <f t="shared" si="12"/>
        <v>-7</v>
      </c>
      <c r="Q62" s="5">
        <f t="shared" si="15"/>
        <v>3</v>
      </c>
      <c r="R62" s="24">
        <f t="shared" si="11"/>
        <v>0.10714285714285714</v>
      </c>
      <c r="S62" s="5">
        <f t="shared" si="13"/>
        <v>-10</v>
      </c>
      <c r="U62" s="5" t="str">
        <f t="shared" si="3"/>
        <v>Pass</v>
      </c>
      <c r="V62" s="5" t="str">
        <f t="shared" si="4"/>
        <v>Pass</v>
      </c>
      <c r="W62" s="5" t="str">
        <f t="shared" si="5"/>
        <v>Pass</v>
      </c>
      <c r="X62" s="5" t="str">
        <f t="shared" si="6"/>
        <v>Pass</v>
      </c>
    </row>
    <row r="63" spans="2:24" x14ac:dyDescent="0.25">
      <c r="B63" s="5">
        <v>25767</v>
      </c>
      <c r="D63" s="4">
        <v>25</v>
      </c>
      <c r="E63" s="4">
        <v>26</v>
      </c>
      <c r="F63" s="4">
        <v>24</v>
      </c>
      <c r="G63" s="4">
        <v>20</v>
      </c>
      <c r="I63" s="5">
        <f t="shared" si="7"/>
        <v>1</v>
      </c>
      <c r="J63" s="24">
        <f t="shared" si="8"/>
        <v>3.8461538461538464E-2</v>
      </c>
      <c r="K63" s="5">
        <f t="shared" si="9"/>
        <v>-8</v>
      </c>
      <c r="M63" s="5">
        <f t="shared" si="14"/>
        <v>-2</v>
      </c>
      <c r="N63" s="24">
        <f t="shared" si="10"/>
        <v>-8.3333333333333329E-2</v>
      </c>
      <c r="O63" s="5">
        <f t="shared" si="12"/>
        <v>-6</v>
      </c>
      <c r="Q63" s="5">
        <f t="shared" si="15"/>
        <v>-4</v>
      </c>
      <c r="R63" s="24">
        <f t="shared" si="11"/>
        <v>-0.2</v>
      </c>
      <c r="S63" s="5">
        <f t="shared" si="13"/>
        <v>-2</v>
      </c>
      <c r="U63" s="5" t="str">
        <f t="shared" si="3"/>
        <v>Pass</v>
      </c>
      <c r="V63" s="5" t="str">
        <f t="shared" si="4"/>
        <v>Pass</v>
      </c>
      <c r="W63" s="5" t="str">
        <f t="shared" si="5"/>
        <v>Pass</v>
      </c>
      <c r="X63" s="5" t="str">
        <f t="shared" si="6"/>
        <v>Pass</v>
      </c>
    </row>
    <row r="64" spans="2:24" x14ac:dyDescent="0.25">
      <c r="B64" s="5">
        <v>25771</v>
      </c>
      <c r="D64" s="4">
        <v>11</v>
      </c>
      <c r="E64" s="4">
        <v>7</v>
      </c>
      <c r="F64" s="4">
        <v>12</v>
      </c>
      <c r="G64" s="4">
        <v>8</v>
      </c>
      <c r="I64" s="5">
        <f t="shared" si="7"/>
        <v>-4</v>
      </c>
      <c r="J64" s="24">
        <f t="shared" si="8"/>
        <v>-0.5714285714285714</v>
      </c>
      <c r="K64" s="5">
        <f t="shared" si="9"/>
        <v>11</v>
      </c>
      <c r="M64" s="5">
        <f t="shared" si="14"/>
        <v>5</v>
      </c>
      <c r="N64" s="24">
        <f t="shared" si="10"/>
        <v>0.41666666666666669</v>
      </c>
      <c r="O64" s="5">
        <f t="shared" si="12"/>
        <v>6</v>
      </c>
      <c r="Q64" s="5">
        <f t="shared" si="15"/>
        <v>-4</v>
      </c>
      <c r="R64" s="24">
        <f t="shared" si="11"/>
        <v>-0.5</v>
      </c>
      <c r="S64" s="5">
        <f t="shared" si="13"/>
        <v>10</v>
      </c>
      <c r="U64" s="5" t="str">
        <f t="shared" si="3"/>
        <v>No Pass</v>
      </c>
      <c r="V64" s="5" t="str">
        <f t="shared" si="4"/>
        <v>No Pass</v>
      </c>
      <c r="W64" s="5" t="str">
        <f t="shared" si="5"/>
        <v>No Pass</v>
      </c>
      <c r="X64" s="5" t="str">
        <f t="shared" si="6"/>
        <v>No Pass</v>
      </c>
    </row>
    <row r="65" spans="2:24" x14ac:dyDescent="0.25">
      <c r="B65" s="5">
        <v>25781</v>
      </c>
      <c r="D65" s="4">
        <v>25</v>
      </c>
      <c r="E65" s="5">
        <v>25</v>
      </c>
      <c r="F65" s="4">
        <v>24</v>
      </c>
      <c r="G65" s="4">
        <v>24</v>
      </c>
      <c r="I65" s="5">
        <f t="shared" si="7"/>
        <v>0</v>
      </c>
      <c r="J65" s="24">
        <f t="shared" si="8"/>
        <v>0</v>
      </c>
      <c r="K65" s="5">
        <f t="shared" si="9"/>
        <v>-7</v>
      </c>
      <c r="M65" s="5">
        <f t="shared" si="14"/>
        <v>-1</v>
      </c>
      <c r="N65" s="24">
        <f t="shared" si="10"/>
        <v>-4.1666666666666664E-2</v>
      </c>
      <c r="O65" s="5">
        <f t="shared" si="12"/>
        <v>-6</v>
      </c>
      <c r="Q65" s="5">
        <f t="shared" si="15"/>
        <v>0</v>
      </c>
      <c r="R65" s="24">
        <f t="shared" si="11"/>
        <v>0</v>
      </c>
      <c r="S65" s="5">
        <f t="shared" si="13"/>
        <v>-6</v>
      </c>
      <c r="U65" s="5" t="str">
        <f t="shared" si="3"/>
        <v>Pass</v>
      </c>
      <c r="V65" s="5" t="str">
        <f t="shared" si="4"/>
        <v>Pass</v>
      </c>
      <c r="W65" s="5" t="str">
        <f t="shared" si="5"/>
        <v>Pass</v>
      </c>
      <c r="X65" s="5" t="str">
        <f t="shared" si="6"/>
        <v>Pass</v>
      </c>
    </row>
    <row r="66" spans="2:24" x14ac:dyDescent="0.25">
      <c r="B66" s="5">
        <v>25791</v>
      </c>
      <c r="D66" s="4">
        <v>25</v>
      </c>
      <c r="E66" s="5">
        <v>29</v>
      </c>
      <c r="F66" s="4">
        <v>22</v>
      </c>
      <c r="G66" s="4">
        <v>20</v>
      </c>
      <c r="I66" s="5">
        <f t="shared" si="7"/>
        <v>4</v>
      </c>
      <c r="J66" s="24">
        <f t="shared" si="8"/>
        <v>0.13793103448275862</v>
      </c>
      <c r="K66" s="5">
        <f t="shared" si="9"/>
        <v>-11</v>
      </c>
      <c r="M66" s="5">
        <f t="shared" si="14"/>
        <v>-7</v>
      </c>
      <c r="N66" s="24">
        <f t="shared" si="10"/>
        <v>-0.31818181818181818</v>
      </c>
      <c r="O66" s="5">
        <f t="shared" si="12"/>
        <v>-4</v>
      </c>
      <c r="Q66" s="5">
        <f t="shared" si="15"/>
        <v>-2</v>
      </c>
      <c r="R66" s="24">
        <f t="shared" si="11"/>
        <v>-0.1</v>
      </c>
      <c r="S66" s="5">
        <f t="shared" si="13"/>
        <v>-2</v>
      </c>
      <c r="U66" s="5" t="str">
        <f t="shared" si="3"/>
        <v>Pass</v>
      </c>
      <c r="V66" s="5" t="str">
        <f t="shared" si="4"/>
        <v>Pass</v>
      </c>
      <c r="W66" s="5" t="str">
        <f t="shared" si="5"/>
        <v>Pass</v>
      </c>
      <c r="X66" s="5" t="str">
        <f t="shared" si="6"/>
        <v>Pass</v>
      </c>
    </row>
    <row r="67" spans="2:24" x14ac:dyDescent="0.25">
      <c r="B67" s="5">
        <v>25806</v>
      </c>
      <c r="D67" s="4">
        <v>25</v>
      </c>
      <c r="E67" s="5">
        <v>25</v>
      </c>
      <c r="F67" s="4">
        <v>15</v>
      </c>
      <c r="G67" s="4">
        <v>19</v>
      </c>
      <c r="I67" s="5">
        <f t="shared" si="7"/>
        <v>0</v>
      </c>
      <c r="J67" s="24">
        <f t="shared" si="8"/>
        <v>0</v>
      </c>
      <c r="K67" s="5">
        <f t="shared" si="9"/>
        <v>-7</v>
      </c>
      <c r="M67" s="5">
        <f t="shared" si="14"/>
        <v>-10</v>
      </c>
      <c r="N67" s="24">
        <f t="shared" si="10"/>
        <v>-0.66666666666666663</v>
      </c>
      <c r="O67" s="5">
        <f t="shared" si="12"/>
        <v>3</v>
      </c>
      <c r="Q67" s="5">
        <f t="shared" si="15"/>
        <v>4</v>
      </c>
      <c r="R67" s="24">
        <f t="shared" si="11"/>
        <v>0.21052631578947367</v>
      </c>
      <c r="S67" s="5">
        <f t="shared" si="13"/>
        <v>-1</v>
      </c>
      <c r="U67" s="5" t="str">
        <f t="shared" si="3"/>
        <v>Pass</v>
      </c>
      <c r="V67" s="5" t="str">
        <f t="shared" si="4"/>
        <v>Pass</v>
      </c>
      <c r="W67" s="5" t="str">
        <f t="shared" si="5"/>
        <v>No Pass</v>
      </c>
      <c r="X67" s="5" t="str">
        <f t="shared" si="6"/>
        <v>Pass</v>
      </c>
    </row>
    <row r="68" spans="2:24" x14ac:dyDescent="0.25">
      <c r="B68" s="5">
        <v>25817</v>
      </c>
      <c r="D68" s="4">
        <v>14</v>
      </c>
      <c r="E68" s="5">
        <v>4</v>
      </c>
      <c r="F68" s="4">
        <v>7</v>
      </c>
      <c r="G68" s="4">
        <v>15</v>
      </c>
      <c r="I68" s="5">
        <f t="shared" si="7"/>
        <v>-10</v>
      </c>
      <c r="J68" s="24">
        <f t="shared" si="8"/>
        <v>-2.5</v>
      </c>
      <c r="K68" s="5">
        <f t="shared" si="9"/>
        <v>14</v>
      </c>
      <c r="M68" s="5">
        <f t="shared" ref="M68:M99" si="16">F68-E68</f>
        <v>3</v>
      </c>
      <c r="N68" s="24">
        <f t="shared" si="10"/>
        <v>0.42857142857142855</v>
      </c>
      <c r="O68" s="5">
        <f t="shared" si="12"/>
        <v>11</v>
      </c>
      <c r="Q68" s="5">
        <f t="shared" ref="Q68:Q99" si="17">G68-F68</f>
        <v>8</v>
      </c>
      <c r="R68" s="24">
        <f t="shared" si="11"/>
        <v>0.53333333333333333</v>
      </c>
      <c r="S68" s="5">
        <f t="shared" si="13"/>
        <v>3</v>
      </c>
      <c r="U68" s="5" t="str">
        <f t="shared" si="3"/>
        <v>No Pass</v>
      </c>
      <c r="V68" s="5" t="str">
        <f t="shared" si="4"/>
        <v>No Pass</v>
      </c>
      <c r="W68" s="5" t="str">
        <f t="shared" si="5"/>
        <v>No Pass</v>
      </c>
      <c r="X68" s="5" t="str">
        <f t="shared" si="6"/>
        <v>No Pass</v>
      </c>
    </row>
    <row r="69" spans="2:24" x14ac:dyDescent="0.25">
      <c r="B69" s="5">
        <v>25836</v>
      </c>
      <c r="D69" s="4">
        <v>25</v>
      </c>
      <c r="E69" s="4">
        <v>26</v>
      </c>
      <c r="F69" s="4">
        <v>28</v>
      </c>
      <c r="G69" s="4">
        <v>30</v>
      </c>
      <c r="I69" s="5">
        <f t="shared" si="7"/>
        <v>1</v>
      </c>
      <c r="J69" s="24">
        <f t="shared" si="8"/>
        <v>3.8461538461538464E-2</v>
      </c>
      <c r="K69" s="5">
        <f t="shared" si="9"/>
        <v>-8</v>
      </c>
      <c r="M69" s="5">
        <f t="shared" si="16"/>
        <v>2</v>
      </c>
      <c r="N69" s="24">
        <f t="shared" si="10"/>
        <v>7.1428571428571425E-2</v>
      </c>
      <c r="O69" s="5">
        <f t="shared" si="12"/>
        <v>-10</v>
      </c>
      <c r="Q69" s="5">
        <f t="shared" si="17"/>
        <v>2</v>
      </c>
      <c r="R69" s="24">
        <f t="shared" si="11"/>
        <v>6.6666666666666666E-2</v>
      </c>
      <c r="S69" s="5">
        <f t="shared" si="13"/>
        <v>-12</v>
      </c>
      <c r="U69" s="5" t="str">
        <f t="shared" ref="U69:U132" si="18">IF(D69&gt;=18,"Pass","No Pass")</f>
        <v>Pass</v>
      </c>
      <c r="V69" s="5" t="str">
        <f t="shared" ref="V69:V132" si="19">IF(E69&gt;=18,"Pass","No Pass")</f>
        <v>Pass</v>
      </c>
      <c r="W69" s="5" t="str">
        <f t="shared" ref="W69:W132" si="20">IF(F69&gt;=18,"Pass","No Pass")</f>
        <v>Pass</v>
      </c>
      <c r="X69" s="5" t="str">
        <f t="shared" ref="X69:X132" si="21">IF(G69&gt;=18,"Pass","No Pass")</f>
        <v>Pass</v>
      </c>
    </row>
    <row r="70" spans="2:24" x14ac:dyDescent="0.25">
      <c r="B70" s="5">
        <v>25841</v>
      </c>
      <c r="D70" s="4">
        <v>25</v>
      </c>
      <c r="E70" s="4">
        <v>25</v>
      </c>
      <c r="F70" s="4">
        <v>21</v>
      </c>
      <c r="G70" s="4">
        <v>25</v>
      </c>
      <c r="I70" s="5">
        <f t="shared" ref="I70:I133" si="22">E70-D70</f>
        <v>0</v>
      </c>
      <c r="J70" s="24">
        <f t="shared" ref="J70:J133" si="23">I70/E70</f>
        <v>0</v>
      </c>
      <c r="K70" s="5">
        <f t="shared" ref="K70:K133" si="24">18-E70</f>
        <v>-7</v>
      </c>
      <c r="M70" s="5">
        <f t="shared" si="16"/>
        <v>-4</v>
      </c>
      <c r="N70" s="24">
        <f t="shared" ref="N70:N133" si="25">M70/F70</f>
        <v>-0.19047619047619047</v>
      </c>
      <c r="O70" s="5">
        <f t="shared" si="12"/>
        <v>-3</v>
      </c>
      <c r="Q70" s="5">
        <f t="shared" si="17"/>
        <v>4</v>
      </c>
      <c r="R70" s="24">
        <f t="shared" ref="R70:R133" si="26">Q70/G70</f>
        <v>0.16</v>
      </c>
      <c r="S70" s="5">
        <f t="shared" si="13"/>
        <v>-7</v>
      </c>
      <c r="U70" s="5" t="str">
        <f t="shared" si="18"/>
        <v>Pass</v>
      </c>
      <c r="V70" s="5" t="str">
        <f t="shared" si="19"/>
        <v>Pass</v>
      </c>
      <c r="W70" s="5" t="str">
        <f t="shared" si="20"/>
        <v>Pass</v>
      </c>
      <c r="X70" s="5" t="str">
        <f t="shared" si="21"/>
        <v>Pass</v>
      </c>
    </row>
    <row r="71" spans="2:24" x14ac:dyDescent="0.25">
      <c r="B71" s="5">
        <v>25849</v>
      </c>
      <c r="D71" s="4">
        <v>25</v>
      </c>
      <c r="E71" s="5">
        <v>25</v>
      </c>
      <c r="F71" s="4">
        <v>25</v>
      </c>
      <c r="G71" s="4">
        <v>24</v>
      </c>
      <c r="I71" s="5">
        <f t="shared" si="22"/>
        <v>0</v>
      </c>
      <c r="J71" s="24">
        <f t="shared" si="23"/>
        <v>0</v>
      </c>
      <c r="K71" s="5">
        <f t="shared" si="24"/>
        <v>-7</v>
      </c>
      <c r="M71" s="5">
        <f t="shared" si="16"/>
        <v>0</v>
      </c>
      <c r="N71" s="24">
        <f t="shared" si="25"/>
        <v>0</v>
      </c>
      <c r="O71" s="5">
        <f t="shared" ref="O71:O134" si="27">18-F71</f>
        <v>-7</v>
      </c>
      <c r="Q71" s="5">
        <f t="shared" si="17"/>
        <v>-1</v>
      </c>
      <c r="R71" s="24">
        <f t="shared" si="26"/>
        <v>-4.1666666666666664E-2</v>
      </c>
      <c r="S71" s="5">
        <f t="shared" ref="S71:S134" si="28">18-G71</f>
        <v>-6</v>
      </c>
      <c r="U71" s="5" t="str">
        <f t="shared" si="18"/>
        <v>Pass</v>
      </c>
      <c r="V71" s="5" t="str">
        <f t="shared" si="19"/>
        <v>Pass</v>
      </c>
      <c r="W71" s="5" t="str">
        <f t="shared" si="20"/>
        <v>Pass</v>
      </c>
      <c r="X71" s="5" t="str">
        <f t="shared" si="21"/>
        <v>Pass</v>
      </c>
    </row>
    <row r="72" spans="2:24" x14ac:dyDescent="0.25">
      <c r="B72" s="5">
        <v>25854</v>
      </c>
      <c r="D72" s="4">
        <v>25</v>
      </c>
      <c r="E72" s="5">
        <v>25</v>
      </c>
      <c r="F72" s="4">
        <v>26</v>
      </c>
      <c r="G72" s="4">
        <v>23</v>
      </c>
      <c r="I72" s="5">
        <f t="shared" si="22"/>
        <v>0</v>
      </c>
      <c r="J72" s="24">
        <f t="shared" si="23"/>
        <v>0</v>
      </c>
      <c r="K72" s="5">
        <f t="shared" si="24"/>
        <v>-7</v>
      </c>
      <c r="M72" s="5">
        <f t="shared" si="16"/>
        <v>1</v>
      </c>
      <c r="N72" s="24">
        <f t="shared" si="25"/>
        <v>3.8461538461538464E-2</v>
      </c>
      <c r="O72" s="5">
        <f t="shared" si="27"/>
        <v>-8</v>
      </c>
      <c r="Q72" s="5">
        <f t="shared" si="17"/>
        <v>-3</v>
      </c>
      <c r="R72" s="24">
        <f t="shared" si="26"/>
        <v>-0.13043478260869565</v>
      </c>
      <c r="S72" s="5">
        <f t="shared" si="28"/>
        <v>-5</v>
      </c>
      <c r="U72" s="5" t="str">
        <f t="shared" si="18"/>
        <v>Pass</v>
      </c>
      <c r="V72" s="5" t="str">
        <f t="shared" si="19"/>
        <v>Pass</v>
      </c>
      <c r="W72" s="5" t="str">
        <f t="shared" si="20"/>
        <v>Pass</v>
      </c>
      <c r="X72" s="5" t="str">
        <f t="shared" si="21"/>
        <v>Pass</v>
      </c>
    </row>
    <row r="73" spans="2:24" x14ac:dyDescent="0.25">
      <c r="B73" s="5">
        <v>25858</v>
      </c>
      <c r="D73" s="4">
        <v>25</v>
      </c>
      <c r="E73" s="5">
        <v>60</v>
      </c>
      <c r="F73" s="4">
        <v>22</v>
      </c>
      <c r="G73" s="4">
        <v>21</v>
      </c>
      <c r="I73" s="5">
        <f t="shared" si="22"/>
        <v>35</v>
      </c>
      <c r="J73" s="24">
        <f t="shared" si="23"/>
        <v>0.58333333333333337</v>
      </c>
      <c r="K73" s="5">
        <f t="shared" si="24"/>
        <v>-42</v>
      </c>
      <c r="M73" s="5">
        <f t="shared" si="16"/>
        <v>-38</v>
      </c>
      <c r="N73" s="24">
        <f t="shared" si="25"/>
        <v>-1.7272727272727273</v>
      </c>
      <c r="O73" s="5">
        <f t="shared" si="27"/>
        <v>-4</v>
      </c>
      <c r="Q73" s="5">
        <f t="shared" si="17"/>
        <v>-1</v>
      </c>
      <c r="R73" s="24">
        <f t="shared" si="26"/>
        <v>-4.7619047619047616E-2</v>
      </c>
      <c r="S73" s="5">
        <f t="shared" si="28"/>
        <v>-3</v>
      </c>
      <c r="U73" s="5" t="str">
        <f t="shared" si="18"/>
        <v>Pass</v>
      </c>
      <c r="V73" s="5" t="str">
        <f t="shared" si="19"/>
        <v>Pass</v>
      </c>
      <c r="W73" s="5" t="str">
        <f t="shared" si="20"/>
        <v>Pass</v>
      </c>
      <c r="X73" s="5" t="str">
        <f t="shared" si="21"/>
        <v>Pass</v>
      </c>
    </row>
    <row r="74" spans="2:24" x14ac:dyDescent="0.25">
      <c r="B74" s="5">
        <v>25865</v>
      </c>
      <c r="D74" s="4">
        <v>25</v>
      </c>
      <c r="E74" s="5">
        <v>30</v>
      </c>
      <c r="F74" s="4">
        <v>23</v>
      </c>
      <c r="G74" s="4">
        <v>22</v>
      </c>
      <c r="I74" s="5">
        <f t="shared" si="22"/>
        <v>5</v>
      </c>
      <c r="J74" s="24">
        <f t="shared" si="23"/>
        <v>0.16666666666666666</v>
      </c>
      <c r="K74" s="5">
        <f t="shared" si="24"/>
        <v>-12</v>
      </c>
      <c r="M74" s="5">
        <f t="shared" si="16"/>
        <v>-7</v>
      </c>
      <c r="N74" s="24">
        <f t="shared" si="25"/>
        <v>-0.30434782608695654</v>
      </c>
      <c r="O74" s="5">
        <f t="shared" si="27"/>
        <v>-5</v>
      </c>
      <c r="Q74" s="5">
        <f t="shared" si="17"/>
        <v>-1</v>
      </c>
      <c r="R74" s="24">
        <f t="shared" si="26"/>
        <v>-4.5454545454545456E-2</v>
      </c>
      <c r="S74" s="5">
        <f t="shared" si="28"/>
        <v>-4</v>
      </c>
      <c r="U74" s="5" t="str">
        <f t="shared" si="18"/>
        <v>Pass</v>
      </c>
      <c r="V74" s="5" t="str">
        <f t="shared" si="19"/>
        <v>Pass</v>
      </c>
      <c r="W74" s="5" t="str">
        <f t="shared" si="20"/>
        <v>Pass</v>
      </c>
      <c r="X74" s="5" t="str">
        <f t="shared" si="21"/>
        <v>Pass</v>
      </c>
    </row>
    <row r="75" spans="2:24" x14ac:dyDescent="0.25">
      <c r="B75" s="5">
        <v>25894</v>
      </c>
      <c r="D75" s="4">
        <v>25</v>
      </c>
      <c r="E75" s="5">
        <v>30</v>
      </c>
      <c r="F75" s="4">
        <v>25</v>
      </c>
      <c r="G75" s="4">
        <v>22</v>
      </c>
      <c r="I75" s="5">
        <f t="shared" si="22"/>
        <v>5</v>
      </c>
      <c r="J75" s="24">
        <f t="shared" si="23"/>
        <v>0.16666666666666666</v>
      </c>
      <c r="K75" s="5">
        <f t="shared" si="24"/>
        <v>-12</v>
      </c>
      <c r="M75" s="5">
        <f t="shared" si="16"/>
        <v>-5</v>
      </c>
      <c r="N75" s="24">
        <f t="shared" si="25"/>
        <v>-0.2</v>
      </c>
      <c r="O75" s="5">
        <f t="shared" si="27"/>
        <v>-7</v>
      </c>
      <c r="Q75" s="5">
        <f t="shared" si="17"/>
        <v>-3</v>
      </c>
      <c r="R75" s="24">
        <f t="shared" si="26"/>
        <v>-0.13636363636363635</v>
      </c>
      <c r="S75" s="5">
        <f t="shared" si="28"/>
        <v>-4</v>
      </c>
      <c r="U75" s="5" t="str">
        <f t="shared" si="18"/>
        <v>Pass</v>
      </c>
      <c r="V75" s="5" t="str">
        <f t="shared" si="19"/>
        <v>Pass</v>
      </c>
      <c r="W75" s="5" t="str">
        <f t="shared" si="20"/>
        <v>Pass</v>
      </c>
      <c r="X75" s="5" t="str">
        <f t="shared" si="21"/>
        <v>Pass</v>
      </c>
    </row>
    <row r="76" spans="2:24" x14ac:dyDescent="0.25">
      <c r="B76" s="5">
        <v>25897</v>
      </c>
      <c r="D76" s="4">
        <v>25</v>
      </c>
      <c r="E76" s="5">
        <v>36</v>
      </c>
      <c r="F76" s="4">
        <v>28</v>
      </c>
      <c r="G76" s="4">
        <v>30</v>
      </c>
      <c r="I76" s="5">
        <f t="shared" si="22"/>
        <v>11</v>
      </c>
      <c r="J76" s="24">
        <f t="shared" si="23"/>
        <v>0.30555555555555558</v>
      </c>
      <c r="K76" s="5">
        <f t="shared" si="24"/>
        <v>-18</v>
      </c>
      <c r="M76" s="5">
        <f t="shared" si="16"/>
        <v>-8</v>
      </c>
      <c r="N76" s="24">
        <f t="shared" si="25"/>
        <v>-0.2857142857142857</v>
      </c>
      <c r="O76" s="5">
        <f t="shared" si="27"/>
        <v>-10</v>
      </c>
      <c r="Q76" s="5">
        <f t="shared" si="17"/>
        <v>2</v>
      </c>
      <c r="R76" s="24">
        <f t="shared" si="26"/>
        <v>6.6666666666666666E-2</v>
      </c>
      <c r="S76" s="5">
        <f t="shared" si="28"/>
        <v>-12</v>
      </c>
      <c r="U76" s="5" t="str">
        <f t="shared" si="18"/>
        <v>Pass</v>
      </c>
      <c r="V76" s="5" t="str">
        <f t="shared" si="19"/>
        <v>Pass</v>
      </c>
      <c r="W76" s="5" t="str">
        <f t="shared" si="20"/>
        <v>Pass</v>
      </c>
      <c r="X76" s="5" t="str">
        <f t="shared" si="21"/>
        <v>Pass</v>
      </c>
    </row>
    <row r="77" spans="2:24" x14ac:dyDescent="0.25">
      <c r="B77" s="5">
        <v>25910</v>
      </c>
      <c r="D77" s="4">
        <v>20</v>
      </c>
      <c r="E77" s="5">
        <v>30</v>
      </c>
      <c r="F77" s="4">
        <v>32</v>
      </c>
      <c r="G77" s="4">
        <v>29</v>
      </c>
      <c r="I77" s="5">
        <f t="shared" si="22"/>
        <v>10</v>
      </c>
      <c r="J77" s="24">
        <f t="shared" si="23"/>
        <v>0.33333333333333331</v>
      </c>
      <c r="K77" s="5">
        <f t="shared" si="24"/>
        <v>-12</v>
      </c>
      <c r="M77" s="5">
        <f t="shared" si="16"/>
        <v>2</v>
      </c>
      <c r="N77" s="24">
        <f t="shared" si="25"/>
        <v>6.25E-2</v>
      </c>
      <c r="O77" s="5">
        <f t="shared" si="27"/>
        <v>-14</v>
      </c>
      <c r="Q77" s="5">
        <f t="shared" si="17"/>
        <v>-3</v>
      </c>
      <c r="R77" s="24">
        <f t="shared" si="26"/>
        <v>-0.10344827586206896</v>
      </c>
      <c r="S77" s="5">
        <f t="shared" si="28"/>
        <v>-11</v>
      </c>
      <c r="U77" s="5" t="str">
        <f t="shared" si="18"/>
        <v>Pass</v>
      </c>
      <c r="V77" s="5" t="str">
        <f t="shared" si="19"/>
        <v>Pass</v>
      </c>
      <c r="W77" s="5" t="str">
        <f t="shared" si="20"/>
        <v>Pass</v>
      </c>
      <c r="X77" s="5" t="str">
        <f t="shared" si="21"/>
        <v>Pass</v>
      </c>
    </row>
    <row r="78" spans="2:24" x14ac:dyDescent="0.25">
      <c r="B78" s="5">
        <v>25918</v>
      </c>
      <c r="D78" s="4">
        <v>25</v>
      </c>
      <c r="E78" s="4">
        <v>25</v>
      </c>
      <c r="F78" s="4">
        <v>25</v>
      </c>
      <c r="G78" s="4">
        <v>25</v>
      </c>
      <c r="I78" s="5">
        <f t="shared" si="22"/>
        <v>0</v>
      </c>
      <c r="J78" s="24">
        <f t="shared" si="23"/>
        <v>0</v>
      </c>
      <c r="K78" s="5">
        <f t="shared" si="24"/>
        <v>-7</v>
      </c>
      <c r="M78" s="5">
        <f t="shared" si="16"/>
        <v>0</v>
      </c>
      <c r="N78" s="24">
        <f t="shared" si="25"/>
        <v>0</v>
      </c>
      <c r="O78" s="5">
        <f t="shared" si="27"/>
        <v>-7</v>
      </c>
      <c r="Q78" s="5">
        <f t="shared" si="17"/>
        <v>0</v>
      </c>
      <c r="R78" s="24">
        <f t="shared" si="26"/>
        <v>0</v>
      </c>
      <c r="S78" s="5">
        <f t="shared" si="28"/>
        <v>-7</v>
      </c>
      <c r="U78" s="5" t="str">
        <f t="shared" si="18"/>
        <v>Pass</v>
      </c>
      <c r="V78" s="5" t="str">
        <f t="shared" si="19"/>
        <v>Pass</v>
      </c>
      <c r="W78" s="5" t="str">
        <f t="shared" si="20"/>
        <v>Pass</v>
      </c>
      <c r="X78" s="5" t="str">
        <f t="shared" si="21"/>
        <v>Pass</v>
      </c>
    </row>
    <row r="79" spans="2:24" x14ac:dyDescent="0.25">
      <c r="B79" s="5">
        <v>25964</v>
      </c>
      <c r="D79" s="4">
        <v>25</v>
      </c>
      <c r="E79" s="5">
        <v>38</v>
      </c>
      <c r="F79" s="4">
        <v>35</v>
      </c>
      <c r="G79" s="4">
        <v>25</v>
      </c>
      <c r="I79" s="5">
        <f t="shared" si="22"/>
        <v>13</v>
      </c>
      <c r="J79" s="24">
        <f t="shared" si="23"/>
        <v>0.34210526315789475</v>
      </c>
      <c r="K79" s="5">
        <f t="shared" si="24"/>
        <v>-20</v>
      </c>
      <c r="M79" s="5">
        <f t="shared" si="16"/>
        <v>-3</v>
      </c>
      <c r="N79" s="24">
        <f t="shared" si="25"/>
        <v>-8.5714285714285715E-2</v>
      </c>
      <c r="O79" s="5">
        <f t="shared" si="27"/>
        <v>-17</v>
      </c>
      <c r="Q79" s="5">
        <f t="shared" si="17"/>
        <v>-10</v>
      </c>
      <c r="R79" s="24">
        <f t="shared" si="26"/>
        <v>-0.4</v>
      </c>
      <c r="S79" s="5">
        <f t="shared" si="28"/>
        <v>-7</v>
      </c>
      <c r="U79" s="5" t="str">
        <f t="shared" si="18"/>
        <v>Pass</v>
      </c>
      <c r="V79" s="5" t="str">
        <f t="shared" si="19"/>
        <v>Pass</v>
      </c>
      <c r="W79" s="5" t="str">
        <f t="shared" si="20"/>
        <v>Pass</v>
      </c>
      <c r="X79" s="5" t="str">
        <f t="shared" si="21"/>
        <v>Pass</v>
      </c>
    </row>
    <row r="80" spans="2:24" x14ac:dyDescent="0.25">
      <c r="B80" s="5">
        <v>25975</v>
      </c>
      <c r="D80" s="4">
        <v>25</v>
      </c>
      <c r="E80" s="5">
        <v>26</v>
      </c>
      <c r="F80" s="4">
        <v>20</v>
      </c>
      <c r="G80" s="4">
        <v>31</v>
      </c>
      <c r="I80" s="5">
        <f t="shared" si="22"/>
        <v>1</v>
      </c>
      <c r="J80" s="24">
        <f t="shared" si="23"/>
        <v>3.8461538461538464E-2</v>
      </c>
      <c r="K80" s="5">
        <f t="shared" si="24"/>
        <v>-8</v>
      </c>
      <c r="M80" s="5">
        <f t="shared" si="16"/>
        <v>-6</v>
      </c>
      <c r="N80" s="24">
        <f t="shared" si="25"/>
        <v>-0.3</v>
      </c>
      <c r="O80" s="5">
        <f t="shared" si="27"/>
        <v>-2</v>
      </c>
      <c r="Q80" s="5">
        <f t="shared" si="17"/>
        <v>11</v>
      </c>
      <c r="R80" s="24">
        <f t="shared" si="26"/>
        <v>0.35483870967741937</v>
      </c>
      <c r="S80" s="5">
        <f t="shared" si="28"/>
        <v>-13</v>
      </c>
      <c r="U80" s="5" t="str">
        <f t="shared" si="18"/>
        <v>Pass</v>
      </c>
      <c r="V80" s="5" t="str">
        <f t="shared" si="19"/>
        <v>Pass</v>
      </c>
      <c r="W80" s="5" t="str">
        <f t="shared" si="20"/>
        <v>Pass</v>
      </c>
      <c r="X80" s="5" t="str">
        <f t="shared" si="21"/>
        <v>Pass</v>
      </c>
    </row>
    <row r="81" spans="2:24" x14ac:dyDescent="0.25">
      <c r="B81" s="5">
        <v>25978</v>
      </c>
      <c r="D81" s="4">
        <v>3</v>
      </c>
      <c r="E81" s="4">
        <v>23</v>
      </c>
      <c r="F81" s="4">
        <v>20</v>
      </c>
      <c r="G81" s="4">
        <v>21</v>
      </c>
      <c r="I81" s="5">
        <f t="shared" si="22"/>
        <v>20</v>
      </c>
      <c r="J81" s="24">
        <f t="shared" si="23"/>
        <v>0.86956521739130432</v>
      </c>
      <c r="K81" s="5">
        <f t="shared" si="24"/>
        <v>-5</v>
      </c>
      <c r="M81" s="5">
        <f t="shared" si="16"/>
        <v>-3</v>
      </c>
      <c r="N81" s="24">
        <f t="shared" si="25"/>
        <v>-0.15</v>
      </c>
      <c r="O81" s="5">
        <f t="shared" si="27"/>
        <v>-2</v>
      </c>
      <c r="Q81" s="5">
        <f t="shared" si="17"/>
        <v>1</v>
      </c>
      <c r="R81" s="24">
        <f t="shared" si="26"/>
        <v>4.7619047619047616E-2</v>
      </c>
      <c r="S81" s="5">
        <f t="shared" si="28"/>
        <v>-3</v>
      </c>
      <c r="U81" s="5" t="str">
        <f t="shared" si="18"/>
        <v>No Pass</v>
      </c>
      <c r="V81" s="5" t="str">
        <f t="shared" si="19"/>
        <v>Pass</v>
      </c>
      <c r="W81" s="5" t="str">
        <f t="shared" si="20"/>
        <v>Pass</v>
      </c>
      <c r="X81" s="5" t="str">
        <f t="shared" si="21"/>
        <v>Pass</v>
      </c>
    </row>
    <row r="82" spans="2:24" x14ac:dyDescent="0.25">
      <c r="B82" s="5">
        <v>25980</v>
      </c>
      <c r="D82" s="4">
        <v>25</v>
      </c>
      <c r="E82" s="4">
        <v>25</v>
      </c>
      <c r="F82" s="4">
        <v>22</v>
      </c>
      <c r="G82" s="4">
        <v>25</v>
      </c>
      <c r="I82" s="5">
        <f t="shared" si="22"/>
        <v>0</v>
      </c>
      <c r="J82" s="24">
        <f t="shared" si="23"/>
        <v>0</v>
      </c>
      <c r="K82" s="5">
        <f t="shared" si="24"/>
        <v>-7</v>
      </c>
      <c r="M82" s="5">
        <f t="shared" si="16"/>
        <v>-3</v>
      </c>
      <c r="N82" s="24">
        <f t="shared" si="25"/>
        <v>-0.13636363636363635</v>
      </c>
      <c r="O82" s="5">
        <f t="shared" si="27"/>
        <v>-4</v>
      </c>
      <c r="Q82" s="5">
        <f t="shared" si="17"/>
        <v>3</v>
      </c>
      <c r="R82" s="24">
        <f t="shared" si="26"/>
        <v>0.12</v>
      </c>
      <c r="S82" s="5">
        <f t="shared" si="28"/>
        <v>-7</v>
      </c>
      <c r="U82" s="5" t="str">
        <f t="shared" si="18"/>
        <v>Pass</v>
      </c>
      <c r="V82" s="5" t="str">
        <f t="shared" si="19"/>
        <v>Pass</v>
      </c>
      <c r="W82" s="5" t="str">
        <f t="shared" si="20"/>
        <v>Pass</v>
      </c>
      <c r="X82" s="5" t="str">
        <f t="shared" si="21"/>
        <v>Pass</v>
      </c>
    </row>
    <row r="83" spans="2:24" x14ac:dyDescent="0.25">
      <c r="B83" s="5">
        <v>26002</v>
      </c>
      <c r="D83" s="4">
        <v>25</v>
      </c>
      <c r="E83" s="4">
        <v>30</v>
      </c>
      <c r="F83" s="4">
        <v>23</v>
      </c>
      <c r="G83" s="4">
        <v>25</v>
      </c>
      <c r="I83" s="5">
        <f t="shared" si="22"/>
        <v>5</v>
      </c>
      <c r="J83" s="24">
        <f t="shared" si="23"/>
        <v>0.16666666666666666</v>
      </c>
      <c r="K83" s="5">
        <f t="shared" si="24"/>
        <v>-12</v>
      </c>
      <c r="M83" s="5">
        <f t="shared" si="16"/>
        <v>-7</v>
      </c>
      <c r="N83" s="24">
        <f t="shared" si="25"/>
        <v>-0.30434782608695654</v>
      </c>
      <c r="O83" s="5">
        <f t="shared" si="27"/>
        <v>-5</v>
      </c>
      <c r="Q83" s="5">
        <f t="shared" si="17"/>
        <v>2</v>
      </c>
      <c r="R83" s="24">
        <f t="shared" si="26"/>
        <v>0.08</v>
      </c>
      <c r="S83" s="5">
        <f t="shared" si="28"/>
        <v>-7</v>
      </c>
      <c r="U83" s="5" t="str">
        <f t="shared" si="18"/>
        <v>Pass</v>
      </c>
      <c r="V83" s="5" t="str">
        <f t="shared" si="19"/>
        <v>Pass</v>
      </c>
      <c r="W83" s="5" t="str">
        <f t="shared" si="20"/>
        <v>Pass</v>
      </c>
      <c r="X83" s="5" t="str">
        <f t="shared" si="21"/>
        <v>Pass</v>
      </c>
    </row>
    <row r="84" spans="2:24" x14ac:dyDescent="0.25">
      <c r="B84" s="5">
        <v>26005</v>
      </c>
      <c r="D84" s="4">
        <v>25</v>
      </c>
      <c r="E84" s="4">
        <v>30</v>
      </c>
      <c r="F84" s="4">
        <v>30</v>
      </c>
      <c r="G84" s="4">
        <v>29</v>
      </c>
      <c r="I84" s="5">
        <f t="shared" si="22"/>
        <v>5</v>
      </c>
      <c r="J84" s="24">
        <f t="shared" si="23"/>
        <v>0.16666666666666666</v>
      </c>
      <c r="K84" s="5">
        <f t="shared" si="24"/>
        <v>-12</v>
      </c>
      <c r="M84" s="5">
        <f t="shared" si="16"/>
        <v>0</v>
      </c>
      <c r="N84" s="24">
        <f t="shared" si="25"/>
        <v>0</v>
      </c>
      <c r="O84" s="5">
        <f t="shared" si="27"/>
        <v>-12</v>
      </c>
      <c r="Q84" s="5">
        <f t="shared" si="17"/>
        <v>-1</v>
      </c>
      <c r="R84" s="24">
        <f t="shared" si="26"/>
        <v>-3.4482758620689655E-2</v>
      </c>
      <c r="S84" s="5">
        <f t="shared" si="28"/>
        <v>-11</v>
      </c>
      <c r="U84" s="5" t="str">
        <f t="shared" si="18"/>
        <v>Pass</v>
      </c>
      <c r="V84" s="5" t="str">
        <f t="shared" si="19"/>
        <v>Pass</v>
      </c>
      <c r="W84" s="5" t="str">
        <f t="shared" si="20"/>
        <v>Pass</v>
      </c>
      <c r="X84" s="5" t="str">
        <f t="shared" si="21"/>
        <v>Pass</v>
      </c>
    </row>
    <row r="85" spans="2:24" x14ac:dyDescent="0.25">
      <c r="B85" s="5">
        <v>26008</v>
      </c>
      <c r="D85" s="4">
        <v>25</v>
      </c>
      <c r="E85" s="5">
        <v>25</v>
      </c>
      <c r="F85" s="4">
        <v>25</v>
      </c>
      <c r="G85" s="4">
        <v>30</v>
      </c>
      <c r="I85" s="5">
        <f t="shared" si="22"/>
        <v>0</v>
      </c>
      <c r="J85" s="24">
        <f t="shared" si="23"/>
        <v>0</v>
      </c>
      <c r="K85" s="5">
        <f t="shared" si="24"/>
        <v>-7</v>
      </c>
      <c r="M85" s="5">
        <f t="shared" si="16"/>
        <v>0</v>
      </c>
      <c r="N85" s="24">
        <f t="shared" si="25"/>
        <v>0</v>
      </c>
      <c r="O85" s="5">
        <f t="shared" si="27"/>
        <v>-7</v>
      </c>
      <c r="Q85" s="5">
        <f t="shared" si="17"/>
        <v>5</v>
      </c>
      <c r="R85" s="24">
        <f t="shared" si="26"/>
        <v>0.16666666666666666</v>
      </c>
      <c r="S85" s="5">
        <f t="shared" si="28"/>
        <v>-12</v>
      </c>
      <c r="U85" s="5" t="str">
        <f t="shared" si="18"/>
        <v>Pass</v>
      </c>
      <c r="V85" s="5" t="str">
        <f t="shared" si="19"/>
        <v>Pass</v>
      </c>
      <c r="W85" s="5" t="str">
        <f t="shared" si="20"/>
        <v>Pass</v>
      </c>
      <c r="X85" s="5" t="str">
        <f t="shared" si="21"/>
        <v>Pass</v>
      </c>
    </row>
    <row r="86" spans="2:24" x14ac:dyDescent="0.25">
      <c r="B86" s="5">
        <v>26010</v>
      </c>
      <c r="D86" s="4">
        <v>25</v>
      </c>
      <c r="E86" s="5">
        <v>30</v>
      </c>
      <c r="F86" s="4">
        <v>28</v>
      </c>
      <c r="G86" s="4">
        <v>35</v>
      </c>
      <c r="I86" s="5">
        <f t="shared" si="22"/>
        <v>5</v>
      </c>
      <c r="J86" s="24">
        <f t="shared" si="23"/>
        <v>0.16666666666666666</v>
      </c>
      <c r="K86" s="5">
        <f t="shared" si="24"/>
        <v>-12</v>
      </c>
      <c r="M86" s="5">
        <f t="shared" si="16"/>
        <v>-2</v>
      </c>
      <c r="N86" s="24">
        <f t="shared" si="25"/>
        <v>-7.1428571428571425E-2</v>
      </c>
      <c r="O86" s="5">
        <f t="shared" si="27"/>
        <v>-10</v>
      </c>
      <c r="Q86" s="5">
        <f t="shared" si="17"/>
        <v>7</v>
      </c>
      <c r="R86" s="24">
        <f t="shared" si="26"/>
        <v>0.2</v>
      </c>
      <c r="S86" s="5">
        <f t="shared" si="28"/>
        <v>-17</v>
      </c>
      <c r="U86" s="5" t="str">
        <f t="shared" si="18"/>
        <v>Pass</v>
      </c>
      <c r="V86" s="5" t="str">
        <f t="shared" si="19"/>
        <v>Pass</v>
      </c>
      <c r="W86" s="5" t="str">
        <f t="shared" si="20"/>
        <v>Pass</v>
      </c>
      <c r="X86" s="5" t="str">
        <f t="shared" si="21"/>
        <v>Pass</v>
      </c>
    </row>
    <row r="87" spans="2:24" x14ac:dyDescent="0.25">
      <c r="B87" s="5">
        <v>26013</v>
      </c>
      <c r="D87" s="4">
        <v>25</v>
      </c>
      <c r="E87" s="5">
        <v>25</v>
      </c>
      <c r="F87" s="4">
        <v>26</v>
      </c>
      <c r="G87" s="4">
        <v>25</v>
      </c>
      <c r="I87" s="5">
        <f t="shared" si="22"/>
        <v>0</v>
      </c>
      <c r="J87" s="24">
        <f t="shared" si="23"/>
        <v>0</v>
      </c>
      <c r="K87" s="5">
        <f t="shared" si="24"/>
        <v>-7</v>
      </c>
      <c r="M87" s="5">
        <f t="shared" si="16"/>
        <v>1</v>
      </c>
      <c r="N87" s="24">
        <f t="shared" si="25"/>
        <v>3.8461538461538464E-2</v>
      </c>
      <c r="O87" s="5">
        <f t="shared" si="27"/>
        <v>-8</v>
      </c>
      <c r="Q87" s="5">
        <f t="shared" si="17"/>
        <v>-1</v>
      </c>
      <c r="R87" s="24">
        <f t="shared" si="26"/>
        <v>-0.04</v>
      </c>
      <c r="S87" s="5">
        <f t="shared" si="28"/>
        <v>-7</v>
      </c>
      <c r="U87" s="5" t="str">
        <f t="shared" si="18"/>
        <v>Pass</v>
      </c>
      <c r="V87" s="5" t="str">
        <f t="shared" si="19"/>
        <v>Pass</v>
      </c>
      <c r="W87" s="5" t="str">
        <f t="shared" si="20"/>
        <v>Pass</v>
      </c>
      <c r="X87" s="5" t="str">
        <f t="shared" si="21"/>
        <v>Pass</v>
      </c>
    </row>
    <row r="88" spans="2:24" x14ac:dyDescent="0.25">
      <c r="B88" s="5">
        <v>26019</v>
      </c>
      <c r="D88" s="4">
        <v>25</v>
      </c>
      <c r="E88" s="4">
        <v>25</v>
      </c>
      <c r="F88" s="4">
        <v>25</v>
      </c>
      <c r="G88" s="4">
        <v>25</v>
      </c>
      <c r="I88" s="5">
        <f t="shared" si="22"/>
        <v>0</v>
      </c>
      <c r="J88" s="24">
        <f t="shared" si="23"/>
        <v>0</v>
      </c>
      <c r="K88" s="5">
        <f t="shared" si="24"/>
        <v>-7</v>
      </c>
      <c r="M88" s="5">
        <f t="shared" si="16"/>
        <v>0</v>
      </c>
      <c r="N88" s="24">
        <f t="shared" si="25"/>
        <v>0</v>
      </c>
      <c r="O88" s="5">
        <f t="shared" si="27"/>
        <v>-7</v>
      </c>
      <c r="Q88" s="5">
        <f t="shared" si="17"/>
        <v>0</v>
      </c>
      <c r="R88" s="24">
        <f t="shared" si="26"/>
        <v>0</v>
      </c>
      <c r="S88" s="5">
        <f t="shared" si="28"/>
        <v>-7</v>
      </c>
      <c r="U88" s="5" t="str">
        <f t="shared" si="18"/>
        <v>Pass</v>
      </c>
      <c r="V88" s="5" t="str">
        <f t="shared" si="19"/>
        <v>Pass</v>
      </c>
      <c r="W88" s="5" t="str">
        <f t="shared" si="20"/>
        <v>Pass</v>
      </c>
      <c r="X88" s="5" t="str">
        <f t="shared" si="21"/>
        <v>Pass</v>
      </c>
    </row>
    <row r="89" spans="2:24" x14ac:dyDescent="0.25">
      <c r="B89" s="5">
        <v>26037</v>
      </c>
      <c r="D89" s="4">
        <v>25</v>
      </c>
      <c r="E89" s="5">
        <v>24</v>
      </c>
      <c r="F89" s="4">
        <v>14</v>
      </c>
      <c r="G89" s="4">
        <v>18</v>
      </c>
      <c r="I89" s="5">
        <f t="shared" si="22"/>
        <v>-1</v>
      </c>
      <c r="J89" s="24">
        <f t="shared" si="23"/>
        <v>-4.1666666666666664E-2</v>
      </c>
      <c r="K89" s="5">
        <f t="shared" si="24"/>
        <v>-6</v>
      </c>
      <c r="M89" s="5">
        <f t="shared" si="16"/>
        <v>-10</v>
      </c>
      <c r="N89" s="24">
        <f t="shared" si="25"/>
        <v>-0.7142857142857143</v>
      </c>
      <c r="O89" s="5">
        <f t="shared" si="27"/>
        <v>4</v>
      </c>
      <c r="Q89" s="5">
        <f t="shared" si="17"/>
        <v>4</v>
      </c>
      <c r="R89" s="24">
        <f t="shared" si="26"/>
        <v>0.22222222222222221</v>
      </c>
      <c r="S89" s="5">
        <f t="shared" si="28"/>
        <v>0</v>
      </c>
      <c r="U89" s="5" t="str">
        <f t="shared" si="18"/>
        <v>Pass</v>
      </c>
      <c r="V89" s="5" t="str">
        <f t="shared" si="19"/>
        <v>Pass</v>
      </c>
      <c r="W89" s="5" t="str">
        <f t="shared" si="20"/>
        <v>No Pass</v>
      </c>
      <c r="X89" s="5" t="str">
        <f t="shared" si="21"/>
        <v>Pass</v>
      </c>
    </row>
    <row r="90" spans="2:24" x14ac:dyDescent="0.25">
      <c r="B90" s="5">
        <v>26048</v>
      </c>
      <c r="D90" s="4">
        <v>25</v>
      </c>
      <c r="E90" s="5">
        <v>35</v>
      </c>
      <c r="F90" s="4">
        <v>20</v>
      </c>
      <c r="G90" s="4">
        <v>25</v>
      </c>
      <c r="I90" s="5">
        <f t="shared" si="22"/>
        <v>10</v>
      </c>
      <c r="J90" s="24">
        <f t="shared" si="23"/>
        <v>0.2857142857142857</v>
      </c>
      <c r="K90" s="5">
        <f t="shared" si="24"/>
        <v>-17</v>
      </c>
      <c r="M90" s="5">
        <f t="shared" si="16"/>
        <v>-15</v>
      </c>
      <c r="N90" s="24">
        <f t="shared" si="25"/>
        <v>-0.75</v>
      </c>
      <c r="O90" s="5">
        <f t="shared" si="27"/>
        <v>-2</v>
      </c>
      <c r="Q90" s="5">
        <f t="shared" si="17"/>
        <v>5</v>
      </c>
      <c r="R90" s="24">
        <f t="shared" si="26"/>
        <v>0.2</v>
      </c>
      <c r="S90" s="5">
        <f t="shared" si="28"/>
        <v>-7</v>
      </c>
      <c r="U90" s="5" t="str">
        <f t="shared" si="18"/>
        <v>Pass</v>
      </c>
      <c r="V90" s="5" t="str">
        <f t="shared" si="19"/>
        <v>Pass</v>
      </c>
      <c r="W90" s="5" t="str">
        <f t="shared" si="20"/>
        <v>Pass</v>
      </c>
      <c r="X90" s="5" t="str">
        <f t="shared" si="21"/>
        <v>Pass</v>
      </c>
    </row>
    <row r="91" spans="2:24" x14ac:dyDescent="0.25">
      <c r="B91" s="5">
        <v>26066</v>
      </c>
      <c r="D91" s="4">
        <v>25</v>
      </c>
      <c r="E91" s="5">
        <v>26</v>
      </c>
      <c r="F91" s="4">
        <v>23</v>
      </c>
      <c r="G91" s="4">
        <v>24</v>
      </c>
      <c r="I91" s="5">
        <f t="shared" si="22"/>
        <v>1</v>
      </c>
      <c r="J91" s="24">
        <f t="shared" si="23"/>
        <v>3.8461538461538464E-2</v>
      </c>
      <c r="K91" s="5">
        <f t="shared" si="24"/>
        <v>-8</v>
      </c>
      <c r="M91" s="5">
        <f t="shared" si="16"/>
        <v>-3</v>
      </c>
      <c r="N91" s="24">
        <f t="shared" si="25"/>
        <v>-0.13043478260869565</v>
      </c>
      <c r="O91" s="5">
        <f t="shared" si="27"/>
        <v>-5</v>
      </c>
      <c r="Q91" s="5">
        <f t="shared" si="17"/>
        <v>1</v>
      </c>
      <c r="R91" s="24">
        <f t="shared" si="26"/>
        <v>4.1666666666666664E-2</v>
      </c>
      <c r="S91" s="5">
        <f t="shared" si="28"/>
        <v>-6</v>
      </c>
      <c r="U91" s="5" t="str">
        <f t="shared" si="18"/>
        <v>Pass</v>
      </c>
      <c r="V91" s="5" t="str">
        <f t="shared" si="19"/>
        <v>Pass</v>
      </c>
      <c r="W91" s="5" t="str">
        <f t="shared" si="20"/>
        <v>Pass</v>
      </c>
      <c r="X91" s="5" t="str">
        <f t="shared" si="21"/>
        <v>Pass</v>
      </c>
    </row>
    <row r="92" spans="2:24" x14ac:dyDescent="0.25">
      <c r="B92" s="5">
        <v>26068</v>
      </c>
      <c r="D92" s="4">
        <v>10</v>
      </c>
      <c r="E92" s="5">
        <v>20</v>
      </c>
      <c r="F92" s="4">
        <v>27</v>
      </c>
      <c r="G92" s="4">
        <v>26</v>
      </c>
      <c r="I92" s="5">
        <f t="shared" si="22"/>
        <v>10</v>
      </c>
      <c r="J92" s="24">
        <f t="shared" si="23"/>
        <v>0.5</v>
      </c>
      <c r="K92" s="5">
        <f t="shared" si="24"/>
        <v>-2</v>
      </c>
      <c r="M92" s="5">
        <f t="shared" si="16"/>
        <v>7</v>
      </c>
      <c r="N92" s="24">
        <f t="shared" si="25"/>
        <v>0.25925925925925924</v>
      </c>
      <c r="O92" s="5">
        <f t="shared" si="27"/>
        <v>-9</v>
      </c>
      <c r="Q92" s="5">
        <f t="shared" si="17"/>
        <v>-1</v>
      </c>
      <c r="R92" s="24">
        <f t="shared" si="26"/>
        <v>-3.8461538461538464E-2</v>
      </c>
      <c r="S92" s="5">
        <f t="shared" si="28"/>
        <v>-8</v>
      </c>
      <c r="U92" s="5" t="str">
        <f t="shared" si="18"/>
        <v>No Pass</v>
      </c>
      <c r="V92" s="5" t="str">
        <f t="shared" si="19"/>
        <v>Pass</v>
      </c>
      <c r="W92" s="5" t="str">
        <f t="shared" si="20"/>
        <v>Pass</v>
      </c>
      <c r="X92" s="5" t="str">
        <f t="shared" si="21"/>
        <v>Pass</v>
      </c>
    </row>
    <row r="93" spans="2:24" x14ac:dyDescent="0.25">
      <c r="B93" s="5">
        <v>26073</v>
      </c>
      <c r="D93" s="4">
        <v>25</v>
      </c>
      <c r="E93" s="5">
        <v>25</v>
      </c>
      <c r="F93" s="4">
        <v>22</v>
      </c>
      <c r="G93" s="4">
        <v>25</v>
      </c>
      <c r="I93" s="5">
        <f t="shared" si="22"/>
        <v>0</v>
      </c>
      <c r="J93" s="24">
        <f t="shared" si="23"/>
        <v>0</v>
      </c>
      <c r="K93" s="5">
        <f t="shared" si="24"/>
        <v>-7</v>
      </c>
      <c r="M93" s="5">
        <f t="shared" si="16"/>
        <v>-3</v>
      </c>
      <c r="N93" s="24">
        <f t="shared" si="25"/>
        <v>-0.13636363636363635</v>
      </c>
      <c r="O93" s="5">
        <f t="shared" si="27"/>
        <v>-4</v>
      </c>
      <c r="Q93" s="5">
        <f t="shared" si="17"/>
        <v>3</v>
      </c>
      <c r="R93" s="24">
        <f t="shared" si="26"/>
        <v>0.12</v>
      </c>
      <c r="S93" s="5">
        <f t="shared" si="28"/>
        <v>-7</v>
      </c>
      <c r="U93" s="5" t="str">
        <f t="shared" si="18"/>
        <v>Pass</v>
      </c>
      <c r="V93" s="5" t="str">
        <f t="shared" si="19"/>
        <v>Pass</v>
      </c>
      <c r="W93" s="5" t="str">
        <f t="shared" si="20"/>
        <v>Pass</v>
      </c>
      <c r="X93" s="5" t="str">
        <f t="shared" si="21"/>
        <v>Pass</v>
      </c>
    </row>
    <row r="94" spans="2:24" x14ac:dyDescent="0.25">
      <c r="B94" s="5">
        <v>26087</v>
      </c>
      <c r="D94" s="4">
        <v>23</v>
      </c>
      <c r="E94" s="5">
        <v>22</v>
      </c>
      <c r="F94" s="4">
        <v>26</v>
      </c>
      <c r="G94" s="4">
        <v>14</v>
      </c>
      <c r="I94" s="5">
        <f t="shared" si="22"/>
        <v>-1</v>
      </c>
      <c r="J94" s="24">
        <f t="shared" si="23"/>
        <v>-4.5454545454545456E-2</v>
      </c>
      <c r="K94" s="5">
        <f t="shared" si="24"/>
        <v>-4</v>
      </c>
      <c r="M94" s="5">
        <f t="shared" si="16"/>
        <v>4</v>
      </c>
      <c r="N94" s="24">
        <f t="shared" si="25"/>
        <v>0.15384615384615385</v>
      </c>
      <c r="O94" s="5">
        <f t="shared" si="27"/>
        <v>-8</v>
      </c>
      <c r="Q94" s="5">
        <f t="shared" si="17"/>
        <v>-12</v>
      </c>
      <c r="R94" s="24">
        <f t="shared" si="26"/>
        <v>-0.8571428571428571</v>
      </c>
      <c r="S94" s="5">
        <f t="shared" si="28"/>
        <v>4</v>
      </c>
      <c r="U94" s="5" t="str">
        <f t="shared" si="18"/>
        <v>Pass</v>
      </c>
      <c r="V94" s="5" t="str">
        <f t="shared" si="19"/>
        <v>Pass</v>
      </c>
      <c r="W94" s="5" t="str">
        <f t="shared" si="20"/>
        <v>Pass</v>
      </c>
      <c r="X94" s="5" t="str">
        <f t="shared" si="21"/>
        <v>No Pass</v>
      </c>
    </row>
    <row r="95" spans="2:24" x14ac:dyDescent="0.25">
      <c r="B95" s="5">
        <v>26089</v>
      </c>
      <c r="D95" s="4">
        <v>25</v>
      </c>
      <c r="E95" s="5">
        <v>29</v>
      </c>
      <c r="F95" s="4">
        <v>15</v>
      </c>
      <c r="G95" s="4">
        <v>18</v>
      </c>
      <c r="I95" s="5">
        <f t="shared" si="22"/>
        <v>4</v>
      </c>
      <c r="J95" s="24">
        <f t="shared" si="23"/>
        <v>0.13793103448275862</v>
      </c>
      <c r="K95" s="5">
        <f t="shared" si="24"/>
        <v>-11</v>
      </c>
      <c r="M95" s="5">
        <f t="shared" si="16"/>
        <v>-14</v>
      </c>
      <c r="N95" s="24">
        <f t="shared" si="25"/>
        <v>-0.93333333333333335</v>
      </c>
      <c r="O95" s="5">
        <f t="shared" si="27"/>
        <v>3</v>
      </c>
      <c r="Q95" s="5">
        <f t="shared" si="17"/>
        <v>3</v>
      </c>
      <c r="R95" s="24">
        <f t="shared" si="26"/>
        <v>0.16666666666666666</v>
      </c>
      <c r="S95" s="5">
        <f t="shared" si="28"/>
        <v>0</v>
      </c>
      <c r="U95" s="5" t="str">
        <f t="shared" si="18"/>
        <v>Pass</v>
      </c>
      <c r="V95" s="5" t="str">
        <f t="shared" si="19"/>
        <v>Pass</v>
      </c>
      <c r="W95" s="5" t="str">
        <f t="shared" si="20"/>
        <v>No Pass</v>
      </c>
      <c r="X95" s="5" t="str">
        <f t="shared" si="21"/>
        <v>Pass</v>
      </c>
    </row>
    <row r="96" spans="2:24" x14ac:dyDescent="0.25">
      <c r="B96" s="5">
        <v>26104</v>
      </c>
      <c r="D96" s="4">
        <v>25</v>
      </c>
      <c r="E96" s="5">
        <v>25</v>
      </c>
      <c r="F96" s="4">
        <v>20</v>
      </c>
      <c r="G96" s="4">
        <v>26</v>
      </c>
      <c r="I96" s="5">
        <f t="shared" si="22"/>
        <v>0</v>
      </c>
      <c r="J96" s="24">
        <f t="shared" si="23"/>
        <v>0</v>
      </c>
      <c r="K96" s="5">
        <f t="shared" si="24"/>
        <v>-7</v>
      </c>
      <c r="M96" s="5">
        <f t="shared" si="16"/>
        <v>-5</v>
      </c>
      <c r="N96" s="24">
        <f t="shared" si="25"/>
        <v>-0.25</v>
      </c>
      <c r="O96" s="5">
        <f t="shared" si="27"/>
        <v>-2</v>
      </c>
      <c r="Q96" s="5">
        <f t="shared" si="17"/>
        <v>6</v>
      </c>
      <c r="R96" s="24">
        <f t="shared" si="26"/>
        <v>0.23076923076923078</v>
      </c>
      <c r="S96" s="5">
        <f t="shared" si="28"/>
        <v>-8</v>
      </c>
      <c r="U96" s="5" t="str">
        <f t="shared" si="18"/>
        <v>Pass</v>
      </c>
      <c r="V96" s="5" t="str">
        <f t="shared" si="19"/>
        <v>Pass</v>
      </c>
      <c r="W96" s="5" t="str">
        <f t="shared" si="20"/>
        <v>Pass</v>
      </c>
      <c r="X96" s="5" t="str">
        <f t="shared" si="21"/>
        <v>Pass</v>
      </c>
    </row>
    <row r="97" spans="2:24" x14ac:dyDescent="0.25">
      <c r="B97" s="5">
        <v>26113</v>
      </c>
      <c r="D97" s="4">
        <v>13</v>
      </c>
      <c r="E97" s="5">
        <v>25</v>
      </c>
      <c r="F97" s="4">
        <v>24</v>
      </c>
      <c r="G97" s="4">
        <v>25</v>
      </c>
      <c r="I97" s="5">
        <f t="shared" si="22"/>
        <v>12</v>
      </c>
      <c r="J97" s="24">
        <f t="shared" si="23"/>
        <v>0.48</v>
      </c>
      <c r="K97" s="5">
        <f t="shared" si="24"/>
        <v>-7</v>
      </c>
      <c r="M97" s="5">
        <f t="shared" si="16"/>
        <v>-1</v>
      </c>
      <c r="N97" s="24">
        <f t="shared" si="25"/>
        <v>-4.1666666666666664E-2</v>
      </c>
      <c r="O97" s="5">
        <f t="shared" si="27"/>
        <v>-6</v>
      </c>
      <c r="Q97" s="5">
        <f t="shared" si="17"/>
        <v>1</v>
      </c>
      <c r="R97" s="24">
        <f t="shared" si="26"/>
        <v>0.04</v>
      </c>
      <c r="S97" s="5">
        <f t="shared" si="28"/>
        <v>-7</v>
      </c>
      <c r="U97" s="5" t="str">
        <f t="shared" si="18"/>
        <v>No Pass</v>
      </c>
      <c r="V97" s="5" t="str">
        <f t="shared" si="19"/>
        <v>Pass</v>
      </c>
      <c r="W97" s="5" t="str">
        <f t="shared" si="20"/>
        <v>Pass</v>
      </c>
      <c r="X97" s="5" t="str">
        <f t="shared" si="21"/>
        <v>Pass</v>
      </c>
    </row>
    <row r="98" spans="2:24" x14ac:dyDescent="0.25">
      <c r="B98" s="5">
        <v>26146</v>
      </c>
      <c r="D98" s="4">
        <v>0</v>
      </c>
      <c r="E98" s="5">
        <v>25</v>
      </c>
      <c r="F98" s="4">
        <v>25</v>
      </c>
      <c r="G98" s="4">
        <v>25</v>
      </c>
      <c r="I98" s="5">
        <f t="shared" si="22"/>
        <v>25</v>
      </c>
      <c r="J98" s="24">
        <f t="shared" si="23"/>
        <v>1</v>
      </c>
      <c r="K98" s="5">
        <f t="shared" si="24"/>
        <v>-7</v>
      </c>
      <c r="M98" s="5">
        <f t="shared" si="16"/>
        <v>0</v>
      </c>
      <c r="N98" s="24">
        <f t="shared" si="25"/>
        <v>0</v>
      </c>
      <c r="O98" s="5">
        <f t="shared" si="27"/>
        <v>-7</v>
      </c>
      <c r="Q98" s="5">
        <f t="shared" si="17"/>
        <v>0</v>
      </c>
      <c r="R98" s="24">
        <f t="shared" si="26"/>
        <v>0</v>
      </c>
      <c r="S98" s="5">
        <f t="shared" si="28"/>
        <v>-7</v>
      </c>
      <c r="U98" s="5" t="str">
        <f t="shared" si="18"/>
        <v>No Pass</v>
      </c>
      <c r="V98" s="5" t="str">
        <f t="shared" si="19"/>
        <v>Pass</v>
      </c>
      <c r="W98" s="5" t="str">
        <f t="shared" si="20"/>
        <v>Pass</v>
      </c>
      <c r="X98" s="5" t="str">
        <f t="shared" si="21"/>
        <v>Pass</v>
      </c>
    </row>
    <row r="99" spans="2:24" x14ac:dyDescent="0.25">
      <c r="B99" s="5">
        <v>26150</v>
      </c>
      <c r="D99" s="4">
        <v>25</v>
      </c>
      <c r="E99" s="4">
        <v>25</v>
      </c>
      <c r="F99" s="4">
        <v>26</v>
      </c>
      <c r="G99" s="4">
        <v>24</v>
      </c>
      <c r="H99" s="4"/>
      <c r="I99" s="5">
        <f t="shared" si="22"/>
        <v>0</v>
      </c>
      <c r="J99" s="24">
        <f t="shared" si="23"/>
        <v>0</v>
      </c>
      <c r="K99" s="5">
        <f t="shared" si="24"/>
        <v>-7</v>
      </c>
      <c r="M99" s="5">
        <f t="shared" si="16"/>
        <v>1</v>
      </c>
      <c r="N99" s="24">
        <f t="shared" si="25"/>
        <v>3.8461538461538464E-2</v>
      </c>
      <c r="O99" s="5">
        <f t="shared" si="27"/>
        <v>-8</v>
      </c>
      <c r="Q99" s="5">
        <f t="shared" si="17"/>
        <v>-2</v>
      </c>
      <c r="R99" s="24">
        <f t="shared" si="26"/>
        <v>-8.3333333333333329E-2</v>
      </c>
      <c r="S99" s="5">
        <f t="shared" si="28"/>
        <v>-6</v>
      </c>
      <c r="U99" s="5" t="str">
        <f t="shared" si="18"/>
        <v>Pass</v>
      </c>
      <c r="V99" s="5" t="str">
        <f t="shared" si="19"/>
        <v>Pass</v>
      </c>
      <c r="W99" s="5" t="str">
        <f t="shared" si="20"/>
        <v>Pass</v>
      </c>
      <c r="X99" s="5" t="str">
        <f t="shared" si="21"/>
        <v>Pass</v>
      </c>
    </row>
    <row r="100" spans="2:24" x14ac:dyDescent="0.25">
      <c r="B100" s="5">
        <v>26166</v>
      </c>
      <c r="D100" s="4">
        <v>25</v>
      </c>
      <c r="E100" s="5">
        <v>25</v>
      </c>
      <c r="F100" s="4">
        <v>29</v>
      </c>
      <c r="G100" s="4">
        <v>95</v>
      </c>
      <c r="I100" s="5">
        <f t="shared" si="22"/>
        <v>0</v>
      </c>
      <c r="J100" s="24">
        <f t="shared" si="23"/>
        <v>0</v>
      </c>
      <c r="K100" s="5">
        <f t="shared" si="24"/>
        <v>-7</v>
      </c>
      <c r="M100" s="5">
        <f t="shared" ref="M100:M131" si="29">F100-E100</f>
        <v>4</v>
      </c>
      <c r="N100" s="24">
        <f t="shared" si="25"/>
        <v>0.13793103448275862</v>
      </c>
      <c r="O100" s="5">
        <f t="shared" si="27"/>
        <v>-11</v>
      </c>
      <c r="Q100" s="5">
        <f t="shared" ref="Q100:Q131" si="30">G100-F100</f>
        <v>66</v>
      </c>
      <c r="R100" s="24">
        <f t="shared" si="26"/>
        <v>0.69473684210526321</v>
      </c>
      <c r="S100" s="5">
        <f t="shared" si="28"/>
        <v>-77</v>
      </c>
      <c r="U100" s="5" t="str">
        <f t="shared" si="18"/>
        <v>Pass</v>
      </c>
      <c r="V100" s="5" t="str">
        <f t="shared" si="19"/>
        <v>Pass</v>
      </c>
      <c r="W100" s="5" t="str">
        <f t="shared" si="20"/>
        <v>Pass</v>
      </c>
      <c r="X100" s="5" t="str">
        <f t="shared" si="21"/>
        <v>Pass</v>
      </c>
    </row>
    <row r="101" spans="2:24" x14ac:dyDescent="0.25">
      <c r="B101" s="5">
        <v>26169</v>
      </c>
      <c r="D101" s="4">
        <v>25</v>
      </c>
      <c r="E101" s="5">
        <v>30</v>
      </c>
      <c r="F101" s="4">
        <v>25</v>
      </c>
      <c r="G101" s="4">
        <v>27</v>
      </c>
      <c r="I101" s="5">
        <f t="shared" si="22"/>
        <v>5</v>
      </c>
      <c r="J101" s="24">
        <f t="shared" si="23"/>
        <v>0.16666666666666666</v>
      </c>
      <c r="K101" s="5">
        <f t="shared" si="24"/>
        <v>-12</v>
      </c>
      <c r="M101" s="5">
        <f t="shared" si="29"/>
        <v>-5</v>
      </c>
      <c r="N101" s="24">
        <f t="shared" si="25"/>
        <v>-0.2</v>
      </c>
      <c r="O101" s="5">
        <f t="shared" si="27"/>
        <v>-7</v>
      </c>
      <c r="Q101" s="5">
        <f t="shared" si="30"/>
        <v>2</v>
      </c>
      <c r="R101" s="24">
        <f t="shared" si="26"/>
        <v>7.407407407407407E-2</v>
      </c>
      <c r="S101" s="5">
        <f t="shared" si="28"/>
        <v>-9</v>
      </c>
      <c r="U101" s="5" t="str">
        <f t="shared" si="18"/>
        <v>Pass</v>
      </c>
      <c r="V101" s="5" t="str">
        <f t="shared" si="19"/>
        <v>Pass</v>
      </c>
      <c r="W101" s="5" t="str">
        <f t="shared" si="20"/>
        <v>Pass</v>
      </c>
      <c r="X101" s="5" t="str">
        <f t="shared" si="21"/>
        <v>Pass</v>
      </c>
    </row>
    <row r="102" spans="2:24" x14ac:dyDescent="0.25">
      <c r="B102" s="5">
        <v>26173</v>
      </c>
      <c r="D102" s="4">
        <v>22</v>
      </c>
      <c r="E102" s="5">
        <v>26</v>
      </c>
      <c r="F102" s="4">
        <v>28</v>
      </c>
      <c r="G102" s="4">
        <v>30</v>
      </c>
      <c r="I102" s="5">
        <f t="shared" si="22"/>
        <v>4</v>
      </c>
      <c r="J102" s="24">
        <f t="shared" si="23"/>
        <v>0.15384615384615385</v>
      </c>
      <c r="K102" s="5">
        <f t="shared" si="24"/>
        <v>-8</v>
      </c>
      <c r="M102" s="5">
        <f t="shared" si="29"/>
        <v>2</v>
      </c>
      <c r="N102" s="24">
        <f t="shared" si="25"/>
        <v>7.1428571428571425E-2</v>
      </c>
      <c r="O102" s="5">
        <f t="shared" si="27"/>
        <v>-10</v>
      </c>
      <c r="Q102" s="5">
        <f t="shared" si="30"/>
        <v>2</v>
      </c>
      <c r="R102" s="24">
        <f t="shared" si="26"/>
        <v>6.6666666666666666E-2</v>
      </c>
      <c r="S102" s="5">
        <f t="shared" si="28"/>
        <v>-12</v>
      </c>
      <c r="U102" s="5" t="str">
        <f t="shared" si="18"/>
        <v>Pass</v>
      </c>
      <c r="V102" s="5" t="str">
        <f t="shared" si="19"/>
        <v>Pass</v>
      </c>
      <c r="W102" s="5" t="str">
        <f t="shared" si="20"/>
        <v>Pass</v>
      </c>
      <c r="X102" s="5" t="str">
        <f t="shared" si="21"/>
        <v>Pass</v>
      </c>
    </row>
    <row r="103" spans="2:24" x14ac:dyDescent="0.25">
      <c r="B103" s="5">
        <v>26182</v>
      </c>
      <c r="D103" s="4">
        <v>32</v>
      </c>
      <c r="E103" s="5">
        <v>30</v>
      </c>
      <c r="F103" s="4">
        <v>25</v>
      </c>
      <c r="G103" s="4">
        <v>25</v>
      </c>
      <c r="I103" s="5">
        <f t="shared" si="22"/>
        <v>-2</v>
      </c>
      <c r="J103" s="24">
        <f t="shared" si="23"/>
        <v>-6.6666666666666666E-2</v>
      </c>
      <c r="K103" s="5">
        <f t="shared" si="24"/>
        <v>-12</v>
      </c>
      <c r="M103" s="5">
        <f t="shared" si="29"/>
        <v>-5</v>
      </c>
      <c r="N103" s="24">
        <f t="shared" si="25"/>
        <v>-0.2</v>
      </c>
      <c r="O103" s="5">
        <f t="shared" si="27"/>
        <v>-7</v>
      </c>
      <c r="Q103" s="5">
        <f t="shared" si="30"/>
        <v>0</v>
      </c>
      <c r="R103" s="24">
        <f t="shared" si="26"/>
        <v>0</v>
      </c>
      <c r="S103" s="5">
        <f t="shared" si="28"/>
        <v>-7</v>
      </c>
      <c r="U103" s="5" t="str">
        <f t="shared" si="18"/>
        <v>Pass</v>
      </c>
      <c r="V103" s="5" t="str">
        <f t="shared" si="19"/>
        <v>Pass</v>
      </c>
      <c r="W103" s="5" t="str">
        <f t="shared" si="20"/>
        <v>Pass</v>
      </c>
      <c r="X103" s="5" t="str">
        <f t="shared" si="21"/>
        <v>Pass</v>
      </c>
    </row>
    <row r="104" spans="2:24" x14ac:dyDescent="0.25">
      <c r="B104" s="5">
        <v>26183</v>
      </c>
      <c r="D104" s="4">
        <v>22</v>
      </c>
      <c r="E104" s="5">
        <v>23</v>
      </c>
      <c r="F104" s="4">
        <v>22</v>
      </c>
      <c r="G104" s="4">
        <v>25</v>
      </c>
      <c r="I104" s="5">
        <f t="shared" si="22"/>
        <v>1</v>
      </c>
      <c r="J104" s="24">
        <f t="shared" si="23"/>
        <v>4.3478260869565216E-2</v>
      </c>
      <c r="K104" s="5">
        <f t="shared" si="24"/>
        <v>-5</v>
      </c>
      <c r="M104" s="5">
        <f t="shared" si="29"/>
        <v>-1</v>
      </c>
      <c r="N104" s="24">
        <f t="shared" si="25"/>
        <v>-4.5454545454545456E-2</v>
      </c>
      <c r="O104" s="5">
        <f t="shared" si="27"/>
        <v>-4</v>
      </c>
      <c r="Q104" s="5">
        <f t="shared" si="30"/>
        <v>3</v>
      </c>
      <c r="R104" s="24">
        <f t="shared" si="26"/>
        <v>0.12</v>
      </c>
      <c r="S104" s="5">
        <f t="shared" si="28"/>
        <v>-7</v>
      </c>
      <c r="U104" s="5" t="str">
        <f t="shared" si="18"/>
        <v>Pass</v>
      </c>
      <c r="V104" s="5" t="str">
        <f t="shared" si="19"/>
        <v>Pass</v>
      </c>
      <c r="W104" s="5" t="str">
        <f t="shared" si="20"/>
        <v>Pass</v>
      </c>
      <c r="X104" s="5" t="str">
        <f t="shared" si="21"/>
        <v>Pass</v>
      </c>
    </row>
    <row r="105" spans="2:24" x14ac:dyDescent="0.25">
      <c r="B105" s="5">
        <v>26185</v>
      </c>
      <c r="D105" s="4">
        <v>25</v>
      </c>
      <c r="E105" s="5">
        <v>30</v>
      </c>
      <c r="F105" s="4">
        <v>19</v>
      </c>
      <c r="G105" s="4">
        <v>26</v>
      </c>
      <c r="I105" s="5">
        <f t="shared" si="22"/>
        <v>5</v>
      </c>
      <c r="J105" s="24">
        <f t="shared" si="23"/>
        <v>0.16666666666666666</v>
      </c>
      <c r="K105" s="5">
        <f t="shared" si="24"/>
        <v>-12</v>
      </c>
      <c r="M105" s="5">
        <f t="shared" si="29"/>
        <v>-11</v>
      </c>
      <c r="N105" s="24">
        <f t="shared" si="25"/>
        <v>-0.57894736842105265</v>
      </c>
      <c r="O105" s="5">
        <f t="shared" si="27"/>
        <v>-1</v>
      </c>
      <c r="Q105" s="5">
        <f t="shared" si="30"/>
        <v>7</v>
      </c>
      <c r="R105" s="24">
        <f t="shared" si="26"/>
        <v>0.26923076923076922</v>
      </c>
      <c r="S105" s="5">
        <f t="shared" si="28"/>
        <v>-8</v>
      </c>
      <c r="U105" s="5" t="str">
        <f t="shared" si="18"/>
        <v>Pass</v>
      </c>
      <c r="V105" s="5" t="str">
        <f t="shared" si="19"/>
        <v>Pass</v>
      </c>
      <c r="W105" s="5" t="str">
        <f t="shared" si="20"/>
        <v>Pass</v>
      </c>
      <c r="X105" s="5" t="str">
        <f t="shared" si="21"/>
        <v>Pass</v>
      </c>
    </row>
    <row r="106" spans="2:24" x14ac:dyDescent="0.25">
      <c r="B106" s="5">
        <v>26191</v>
      </c>
      <c r="D106" s="4">
        <v>25</v>
      </c>
      <c r="E106" s="5">
        <v>40</v>
      </c>
      <c r="F106" s="4">
        <v>30</v>
      </c>
      <c r="G106" s="4">
        <v>31</v>
      </c>
      <c r="I106" s="5">
        <f t="shared" si="22"/>
        <v>15</v>
      </c>
      <c r="J106" s="24">
        <f t="shared" si="23"/>
        <v>0.375</v>
      </c>
      <c r="K106" s="5">
        <f t="shared" si="24"/>
        <v>-22</v>
      </c>
      <c r="M106" s="5">
        <f t="shared" si="29"/>
        <v>-10</v>
      </c>
      <c r="N106" s="24">
        <f t="shared" si="25"/>
        <v>-0.33333333333333331</v>
      </c>
      <c r="O106" s="5">
        <f t="shared" si="27"/>
        <v>-12</v>
      </c>
      <c r="Q106" s="5">
        <f t="shared" si="30"/>
        <v>1</v>
      </c>
      <c r="R106" s="24">
        <f t="shared" si="26"/>
        <v>3.2258064516129031E-2</v>
      </c>
      <c r="S106" s="5">
        <f t="shared" si="28"/>
        <v>-13</v>
      </c>
      <c r="U106" s="5" t="str">
        <f t="shared" si="18"/>
        <v>Pass</v>
      </c>
      <c r="V106" s="5" t="str">
        <f t="shared" si="19"/>
        <v>Pass</v>
      </c>
      <c r="W106" s="5" t="str">
        <f t="shared" si="20"/>
        <v>Pass</v>
      </c>
      <c r="X106" s="5" t="str">
        <f t="shared" si="21"/>
        <v>Pass</v>
      </c>
    </row>
    <row r="107" spans="2:24" x14ac:dyDescent="0.25">
      <c r="B107" s="5">
        <v>26220</v>
      </c>
      <c r="D107" s="4">
        <v>11</v>
      </c>
      <c r="E107" s="4">
        <v>16</v>
      </c>
      <c r="F107" s="4">
        <v>18</v>
      </c>
      <c r="G107" s="4">
        <v>20</v>
      </c>
      <c r="I107" s="5">
        <f t="shared" si="22"/>
        <v>5</v>
      </c>
      <c r="J107" s="24">
        <f t="shared" si="23"/>
        <v>0.3125</v>
      </c>
      <c r="K107" s="5">
        <f t="shared" si="24"/>
        <v>2</v>
      </c>
      <c r="M107" s="5">
        <f t="shared" si="29"/>
        <v>2</v>
      </c>
      <c r="N107" s="24">
        <f t="shared" si="25"/>
        <v>0.1111111111111111</v>
      </c>
      <c r="O107" s="5">
        <f t="shared" si="27"/>
        <v>0</v>
      </c>
      <c r="Q107" s="5">
        <f t="shared" si="30"/>
        <v>2</v>
      </c>
      <c r="R107" s="24">
        <f t="shared" si="26"/>
        <v>0.1</v>
      </c>
      <c r="S107" s="5">
        <f t="shared" si="28"/>
        <v>-2</v>
      </c>
      <c r="U107" s="5" t="str">
        <f t="shared" si="18"/>
        <v>No Pass</v>
      </c>
      <c r="V107" s="5" t="str">
        <f t="shared" si="19"/>
        <v>No Pass</v>
      </c>
      <c r="W107" s="5" t="str">
        <f t="shared" si="20"/>
        <v>Pass</v>
      </c>
      <c r="X107" s="5" t="str">
        <f t="shared" si="21"/>
        <v>Pass</v>
      </c>
    </row>
    <row r="108" spans="2:24" x14ac:dyDescent="0.25">
      <c r="B108" s="5">
        <v>26223</v>
      </c>
      <c r="D108" s="4">
        <v>19</v>
      </c>
      <c r="E108" s="4">
        <v>17</v>
      </c>
      <c r="F108" s="4">
        <v>16</v>
      </c>
      <c r="G108" s="4">
        <v>18</v>
      </c>
      <c r="I108" s="5">
        <f t="shared" si="22"/>
        <v>-2</v>
      </c>
      <c r="J108" s="24">
        <f t="shared" si="23"/>
        <v>-0.11764705882352941</v>
      </c>
      <c r="K108" s="5">
        <f t="shared" si="24"/>
        <v>1</v>
      </c>
      <c r="M108" s="5">
        <f t="shared" si="29"/>
        <v>-1</v>
      </c>
      <c r="N108" s="24">
        <f t="shared" si="25"/>
        <v>-6.25E-2</v>
      </c>
      <c r="O108" s="5">
        <f t="shared" si="27"/>
        <v>2</v>
      </c>
      <c r="Q108" s="5">
        <f t="shared" si="30"/>
        <v>2</v>
      </c>
      <c r="R108" s="24">
        <f t="shared" si="26"/>
        <v>0.1111111111111111</v>
      </c>
      <c r="S108" s="5">
        <f t="shared" si="28"/>
        <v>0</v>
      </c>
      <c r="U108" s="5" t="str">
        <f t="shared" si="18"/>
        <v>Pass</v>
      </c>
      <c r="V108" s="5" t="str">
        <f t="shared" si="19"/>
        <v>No Pass</v>
      </c>
      <c r="W108" s="5" t="str">
        <f t="shared" si="20"/>
        <v>No Pass</v>
      </c>
      <c r="X108" s="5" t="str">
        <f t="shared" si="21"/>
        <v>Pass</v>
      </c>
    </row>
    <row r="109" spans="2:24" x14ac:dyDescent="0.25">
      <c r="B109" s="5">
        <v>26228</v>
      </c>
      <c r="D109" s="4">
        <v>25</v>
      </c>
      <c r="E109" s="4">
        <v>22</v>
      </c>
      <c r="F109" s="4">
        <v>22</v>
      </c>
      <c r="G109" s="4">
        <v>25</v>
      </c>
      <c r="I109" s="5">
        <f t="shared" si="22"/>
        <v>-3</v>
      </c>
      <c r="J109" s="24">
        <f t="shared" si="23"/>
        <v>-0.13636363636363635</v>
      </c>
      <c r="K109" s="5">
        <f t="shared" si="24"/>
        <v>-4</v>
      </c>
      <c r="M109" s="5">
        <f t="shared" si="29"/>
        <v>0</v>
      </c>
      <c r="N109" s="24">
        <f t="shared" si="25"/>
        <v>0</v>
      </c>
      <c r="O109" s="5">
        <f t="shared" si="27"/>
        <v>-4</v>
      </c>
      <c r="Q109" s="5">
        <f t="shared" si="30"/>
        <v>3</v>
      </c>
      <c r="R109" s="24">
        <f t="shared" si="26"/>
        <v>0.12</v>
      </c>
      <c r="S109" s="5">
        <f t="shared" si="28"/>
        <v>-7</v>
      </c>
      <c r="U109" s="5" t="str">
        <f t="shared" si="18"/>
        <v>Pass</v>
      </c>
      <c r="V109" s="5" t="str">
        <f t="shared" si="19"/>
        <v>Pass</v>
      </c>
      <c r="W109" s="5" t="str">
        <f t="shared" si="20"/>
        <v>Pass</v>
      </c>
      <c r="X109" s="5" t="str">
        <f t="shared" si="21"/>
        <v>Pass</v>
      </c>
    </row>
    <row r="110" spans="2:24" x14ac:dyDescent="0.25">
      <c r="B110" s="5">
        <v>26231</v>
      </c>
      <c r="D110" s="4">
        <v>25</v>
      </c>
      <c r="E110" s="5">
        <v>30</v>
      </c>
      <c r="F110" s="4">
        <v>29</v>
      </c>
      <c r="G110" s="4">
        <v>30</v>
      </c>
      <c r="I110" s="5">
        <f t="shared" si="22"/>
        <v>5</v>
      </c>
      <c r="J110" s="24">
        <f t="shared" si="23"/>
        <v>0.16666666666666666</v>
      </c>
      <c r="K110" s="5">
        <f t="shared" si="24"/>
        <v>-12</v>
      </c>
      <c r="M110" s="5">
        <f t="shared" si="29"/>
        <v>-1</v>
      </c>
      <c r="N110" s="24">
        <f t="shared" si="25"/>
        <v>-3.4482758620689655E-2</v>
      </c>
      <c r="O110" s="5">
        <f t="shared" si="27"/>
        <v>-11</v>
      </c>
      <c r="Q110" s="5">
        <f t="shared" si="30"/>
        <v>1</v>
      </c>
      <c r="R110" s="24">
        <f t="shared" si="26"/>
        <v>3.3333333333333333E-2</v>
      </c>
      <c r="S110" s="5">
        <f t="shared" si="28"/>
        <v>-12</v>
      </c>
      <c r="U110" s="5" t="str">
        <f t="shared" si="18"/>
        <v>Pass</v>
      </c>
      <c r="V110" s="5" t="str">
        <f t="shared" si="19"/>
        <v>Pass</v>
      </c>
      <c r="W110" s="5" t="str">
        <f t="shared" si="20"/>
        <v>Pass</v>
      </c>
      <c r="X110" s="5" t="str">
        <f t="shared" si="21"/>
        <v>Pass</v>
      </c>
    </row>
    <row r="111" spans="2:24" x14ac:dyDescent="0.25">
      <c r="B111" s="5">
        <v>26282</v>
      </c>
      <c r="D111" s="4">
        <v>25</v>
      </c>
      <c r="E111" s="5">
        <v>25</v>
      </c>
      <c r="F111" s="4">
        <v>25</v>
      </c>
      <c r="G111" s="4">
        <v>24</v>
      </c>
      <c r="I111" s="5">
        <f t="shared" si="22"/>
        <v>0</v>
      </c>
      <c r="J111" s="24">
        <f t="shared" si="23"/>
        <v>0</v>
      </c>
      <c r="K111" s="5">
        <f t="shared" si="24"/>
        <v>-7</v>
      </c>
      <c r="M111" s="5">
        <f t="shared" si="29"/>
        <v>0</v>
      </c>
      <c r="N111" s="24">
        <f t="shared" si="25"/>
        <v>0</v>
      </c>
      <c r="O111" s="5">
        <f t="shared" si="27"/>
        <v>-7</v>
      </c>
      <c r="Q111" s="5">
        <f t="shared" si="30"/>
        <v>-1</v>
      </c>
      <c r="R111" s="24">
        <f t="shared" si="26"/>
        <v>-4.1666666666666664E-2</v>
      </c>
      <c r="S111" s="5">
        <f t="shared" si="28"/>
        <v>-6</v>
      </c>
      <c r="U111" s="5" t="str">
        <f t="shared" si="18"/>
        <v>Pass</v>
      </c>
      <c r="V111" s="5" t="str">
        <f t="shared" si="19"/>
        <v>Pass</v>
      </c>
      <c r="W111" s="5" t="str">
        <f t="shared" si="20"/>
        <v>Pass</v>
      </c>
      <c r="X111" s="5" t="str">
        <f t="shared" si="21"/>
        <v>Pass</v>
      </c>
    </row>
    <row r="112" spans="2:24" x14ac:dyDescent="0.25">
      <c r="B112" s="5">
        <v>26288</v>
      </c>
      <c r="D112" s="4">
        <v>25</v>
      </c>
      <c r="E112" s="5">
        <v>27</v>
      </c>
      <c r="F112" s="4">
        <v>26</v>
      </c>
      <c r="G112" s="4">
        <v>29</v>
      </c>
      <c r="I112" s="5">
        <f t="shared" si="22"/>
        <v>2</v>
      </c>
      <c r="J112" s="24">
        <f t="shared" si="23"/>
        <v>7.407407407407407E-2</v>
      </c>
      <c r="K112" s="5">
        <f t="shared" si="24"/>
        <v>-9</v>
      </c>
      <c r="M112" s="5">
        <f t="shared" si="29"/>
        <v>-1</v>
      </c>
      <c r="N112" s="24">
        <f t="shared" si="25"/>
        <v>-3.8461538461538464E-2</v>
      </c>
      <c r="O112" s="5">
        <f t="shared" si="27"/>
        <v>-8</v>
      </c>
      <c r="Q112" s="5">
        <f t="shared" si="30"/>
        <v>3</v>
      </c>
      <c r="R112" s="24">
        <f t="shared" si="26"/>
        <v>0.10344827586206896</v>
      </c>
      <c r="S112" s="5">
        <f t="shared" si="28"/>
        <v>-11</v>
      </c>
      <c r="U112" s="5" t="str">
        <f t="shared" si="18"/>
        <v>Pass</v>
      </c>
      <c r="V112" s="5" t="str">
        <f t="shared" si="19"/>
        <v>Pass</v>
      </c>
      <c r="W112" s="5" t="str">
        <f t="shared" si="20"/>
        <v>Pass</v>
      </c>
      <c r="X112" s="5" t="str">
        <f t="shared" si="21"/>
        <v>Pass</v>
      </c>
    </row>
    <row r="113" spans="2:24" x14ac:dyDescent="0.25">
      <c r="B113" s="5">
        <v>26300</v>
      </c>
      <c r="D113" s="4">
        <v>25</v>
      </c>
      <c r="E113" s="5">
        <v>25</v>
      </c>
      <c r="F113" s="4">
        <v>23</v>
      </c>
      <c r="G113" s="4">
        <v>24</v>
      </c>
      <c r="I113" s="5">
        <f t="shared" si="22"/>
        <v>0</v>
      </c>
      <c r="J113" s="24">
        <f t="shared" si="23"/>
        <v>0</v>
      </c>
      <c r="K113" s="5">
        <f t="shared" si="24"/>
        <v>-7</v>
      </c>
      <c r="M113" s="5">
        <f t="shared" si="29"/>
        <v>-2</v>
      </c>
      <c r="N113" s="24">
        <f t="shared" si="25"/>
        <v>-8.6956521739130432E-2</v>
      </c>
      <c r="O113" s="5">
        <f t="shared" si="27"/>
        <v>-5</v>
      </c>
      <c r="Q113" s="5">
        <f t="shared" si="30"/>
        <v>1</v>
      </c>
      <c r="R113" s="24">
        <f t="shared" si="26"/>
        <v>4.1666666666666664E-2</v>
      </c>
      <c r="S113" s="5">
        <f t="shared" si="28"/>
        <v>-6</v>
      </c>
      <c r="U113" s="5" t="str">
        <f t="shared" si="18"/>
        <v>Pass</v>
      </c>
      <c r="V113" s="5" t="str">
        <f t="shared" si="19"/>
        <v>Pass</v>
      </c>
      <c r="W113" s="5" t="str">
        <f t="shared" si="20"/>
        <v>Pass</v>
      </c>
      <c r="X113" s="5" t="str">
        <f t="shared" si="21"/>
        <v>Pass</v>
      </c>
    </row>
    <row r="114" spans="2:24" x14ac:dyDescent="0.25">
      <c r="B114" s="5">
        <v>26304</v>
      </c>
      <c r="D114" s="4">
        <v>25</v>
      </c>
      <c r="E114" s="5">
        <v>27</v>
      </c>
      <c r="F114" s="4">
        <v>25</v>
      </c>
      <c r="G114" s="4">
        <v>27</v>
      </c>
      <c r="I114" s="5">
        <f t="shared" si="22"/>
        <v>2</v>
      </c>
      <c r="J114" s="24">
        <f t="shared" si="23"/>
        <v>7.407407407407407E-2</v>
      </c>
      <c r="K114" s="5">
        <f t="shared" si="24"/>
        <v>-9</v>
      </c>
      <c r="M114" s="5">
        <f t="shared" si="29"/>
        <v>-2</v>
      </c>
      <c r="N114" s="24">
        <f t="shared" si="25"/>
        <v>-0.08</v>
      </c>
      <c r="O114" s="5">
        <f t="shared" si="27"/>
        <v>-7</v>
      </c>
      <c r="Q114" s="5">
        <f t="shared" si="30"/>
        <v>2</v>
      </c>
      <c r="R114" s="24">
        <f t="shared" si="26"/>
        <v>7.407407407407407E-2</v>
      </c>
      <c r="S114" s="5">
        <f t="shared" si="28"/>
        <v>-9</v>
      </c>
      <c r="U114" s="5" t="str">
        <f t="shared" si="18"/>
        <v>Pass</v>
      </c>
      <c r="V114" s="5" t="str">
        <f t="shared" si="19"/>
        <v>Pass</v>
      </c>
      <c r="W114" s="5" t="str">
        <f t="shared" si="20"/>
        <v>Pass</v>
      </c>
      <c r="X114" s="5" t="str">
        <f t="shared" si="21"/>
        <v>Pass</v>
      </c>
    </row>
    <row r="115" spans="2:24" x14ac:dyDescent="0.25">
      <c r="B115" s="5">
        <v>26324</v>
      </c>
      <c r="D115" s="4">
        <v>19</v>
      </c>
      <c r="E115" s="4">
        <v>17</v>
      </c>
      <c r="F115" s="4">
        <v>19</v>
      </c>
      <c r="G115" s="4">
        <v>19</v>
      </c>
      <c r="I115" s="5">
        <f t="shared" si="22"/>
        <v>-2</v>
      </c>
      <c r="J115" s="24">
        <f t="shared" si="23"/>
        <v>-0.11764705882352941</v>
      </c>
      <c r="K115" s="5">
        <f t="shared" si="24"/>
        <v>1</v>
      </c>
      <c r="M115" s="5">
        <f t="shared" si="29"/>
        <v>2</v>
      </c>
      <c r="N115" s="24">
        <f t="shared" si="25"/>
        <v>0.10526315789473684</v>
      </c>
      <c r="O115" s="5">
        <f t="shared" si="27"/>
        <v>-1</v>
      </c>
      <c r="Q115" s="5">
        <f t="shared" si="30"/>
        <v>0</v>
      </c>
      <c r="R115" s="24">
        <f t="shared" si="26"/>
        <v>0</v>
      </c>
      <c r="S115" s="5">
        <f t="shared" si="28"/>
        <v>-1</v>
      </c>
      <c r="U115" s="5" t="str">
        <f t="shared" si="18"/>
        <v>Pass</v>
      </c>
      <c r="V115" s="5" t="str">
        <f t="shared" si="19"/>
        <v>No Pass</v>
      </c>
      <c r="W115" s="5" t="str">
        <f t="shared" si="20"/>
        <v>Pass</v>
      </c>
      <c r="X115" s="5" t="str">
        <f t="shared" si="21"/>
        <v>Pass</v>
      </c>
    </row>
    <row r="116" spans="2:24" x14ac:dyDescent="0.25">
      <c r="B116" s="5">
        <v>26332</v>
      </c>
      <c r="D116" s="4">
        <v>25</v>
      </c>
      <c r="E116" s="5">
        <v>25</v>
      </c>
      <c r="F116" s="4">
        <v>26</v>
      </c>
      <c r="G116" s="4">
        <v>26</v>
      </c>
      <c r="I116" s="5">
        <f t="shared" si="22"/>
        <v>0</v>
      </c>
      <c r="J116" s="24">
        <f t="shared" si="23"/>
        <v>0</v>
      </c>
      <c r="K116" s="5">
        <f t="shared" si="24"/>
        <v>-7</v>
      </c>
      <c r="M116" s="5">
        <f t="shared" si="29"/>
        <v>1</v>
      </c>
      <c r="N116" s="24">
        <f t="shared" si="25"/>
        <v>3.8461538461538464E-2</v>
      </c>
      <c r="O116" s="5">
        <f t="shared" si="27"/>
        <v>-8</v>
      </c>
      <c r="Q116" s="5">
        <f t="shared" si="30"/>
        <v>0</v>
      </c>
      <c r="R116" s="24">
        <f t="shared" si="26"/>
        <v>0</v>
      </c>
      <c r="S116" s="5">
        <f t="shared" si="28"/>
        <v>-8</v>
      </c>
      <c r="U116" s="5" t="str">
        <f t="shared" si="18"/>
        <v>Pass</v>
      </c>
      <c r="V116" s="5" t="str">
        <f t="shared" si="19"/>
        <v>Pass</v>
      </c>
      <c r="W116" s="5" t="str">
        <f t="shared" si="20"/>
        <v>Pass</v>
      </c>
      <c r="X116" s="5" t="str">
        <f t="shared" si="21"/>
        <v>Pass</v>
      </c>
    </row>
    <row r="117" spans="2:24" x14ac:dyDescent="0.25">
      <c r="B117" s="5">
        <v>26334</v>
      </c>
      <c r="D117" s="4">
        <v>25</v>
      </c>
      <c r="E117" s="5">
        <v>25</v>
      </c>
      <c r="F117" s="4">
        <v>25</v>
      </c>
      <c r="G117" s="4">
        <v>24</v>
      </c>
      <c r="I117" s="5">
        <f t="shared" si="22"/>
        <v>0</v>
      </c>
      <c r="J117" s="24">
        <f t="shared" si="23"/>
        <v>0</v>
      </c>
      <c r="K117" s="5">
        <f t="shared" si="24"/>
        <v>-7</v>
      </c>
      <c r="M117" s="5">
        <f t="shared" si="29"/>
        <v>0</v>
      </c>
      <c r="N117" s="24">
        <f t="shared" si="25"/>
        <v>0</v>
      </c>
      <c r="O117" s="5">
        <f t="shared" si="27"/>
        <v>-7</v>
      </c>
      <c r="Q117" s="5">
        <f t="shared" si="30"/>
        <v>-1</v>
      </c>
      <c r="R117" s="24">
        <f t="shared" si="26"/>
        <v>-4.1666666666666664E-2</v>
      </c>
      <c r="S117" s="5">
        <f t="shared" si="28"/>
        <v>-6</v>
      </c>
      <c r="U117" s="5" t="str">
        <f t="shared" si="18"/>
        <v>Pass</v>
      </c>
      <c r="V117" s="5" t="str">
        <f t="shared" si="19"/>
        <v>Pass</v>
      </c>
      <c r="W117" s="5" t="str">
        <f t="shared" si="20"/>
        <v>Pass</v>
      </c>
      <c r="X117" s="5" t="str">
        <f t="shared" si="21"/>
        <v>Pass</v>
      </c>
    </row>
    <row r="118" spans="2:24" x14ac:dyDescent="0.25">
      <c r="B118" s="5">
        <v>26340</v>
      </c>
      <c r="D118" s="4">
        <v>25</v>
      </c>
      <c r="E118" s="5">
        <v>25</v>
      </c>
      <c r="F118" s="4">
        <v>26</v>
      </c>
      <c r="G118" s="4">
        <v>28</v>
      </c>
      <c r="I118" s="5">
        <f t="shared" si="22"/>
        <v>0</v>
      </c>
      <c r="J118" s="24">
        <f t="shared" si="23"/>
        <v>0</v>
      </c>
      <c r="K118" s="5">
        <f t="shared" si="24"/>
        <v>-7</v>
      </c>
      <c r="M118" s="5">
        <f t="shared" si="29"/>
        <v>1</v>
      </c>
      <c r="N118" s="24">
        <f t="shared" si="25"/>
        <v>3.8461538461538464E-2</v>
      </c>
      <c r="O118" s="5">
        <f t="shared" si="27"/>
        <v>-8</v>
      </c>
      <c r="Q118" s="5">
        <f t="shared" si="30"/>
        <v>2</v>
      </c>
      <c r="R118" s="24">
        <f t="shared" si="26"/>
        <v>7.1428571428571425E-2</v>
      </c>
      <c r="S118" s="5">
        <f t="shared" si="28"/>
        <v>-10</v>
      </c>
      <c r="U118" s="5" t="str">
        <f t="shared" si="18"/>
        <v>Pass</v>
      </c>
      <c r="V118" s="5" t="str">
        <f t="shared" si="19"/>
        <v>Pass</v>
      </c>
      <c r="W118" s="5" t="str">
        <f t="shared" si="20"/>
        <v>Pass</v>
      </c>
      <c r="X118" s="5" t="str">
        <f t="shared" si="21"/>
        <v>Pass</v>
      </c>
    </row>
    <row r="119" spans="2:24" x14ac:dyDescent="0.25">
      <c r="B119" s="5">
        <v>26342</v>
      </c>
      <c r="D119" s="4">
        <v>25</v>
      </c>
      <c r="E119" s="5">
        <v>25</v>
      </c>
      <c r="F119" s="4">
        <v>26</v>
      </c>
      <c r="G119" s="4">
        <v>27</v>
      </c>
      <c r="I119" s="5">
        <f t="shared" si="22"/>
        <v>0</v>
      </c>
      <c r="J119" s="24">
        <f t="shared" si="23"/>
        <v>0</v>
      </c>
      <c r="K119" s="5">
        <f t="shared" si="24"/>
        <v>-7</v>
      </c>
      <c r="M119" s="5">
        <f t="shared" si="29"/>
        <v>1</v>
      </c>
      <c r="N119" s="24">
        <f t="shared" si="25"/>
        <v>3.8461538461538464E-2</v>
      </c>
      <c r="O119" s="5">
        <f t="shared" si="27"/>
        <v>-8</v>
      </c>
      <c r="Q119" s="5">
        <f t="shared" si="30"/>
        <v>1</v>
      </c>
      <c r="R119" s="24">
        <f t="shared" si="26"/>
        <v>3.7037037037037035E-2</v>
      </c>
      <c r="S119" s="5">
        <f t="shared" si="28"/>
        <v>-9</v>
      </c>
      <c r="U119" s="5" t="str">
        <f t="shared" si="18"/>
        <v>Pass</v>
      </c>
      <c r="V119" s="5" t="str">
        <f t="shared" si="19"/>
        <v>Pass</v>
      </c>
      <c r="W119" s="5" t="str">
        <f t="shared" si="20"/>
        <v>Pass</v>
      </c>
      <c r="X119" s="5" t="str">
        <f t="shared" si="21"/>
        <v>Pass</v>
      </c>
    </row>
    <row r="120" spans="2:24" x14ac:dyDescent="0.25">
      <c r="B120" s="5">
        <v>26355</v>
      </c>
      <c r="D120" s="4">
        <v>17</v>
      </c>
      <c r="E120" s="5">
        <v>25</v>
      </c>
      <c r="F120" s="4">
        <v>26</v>
      </c>
      <c r="G120" s="4">
        <v>28</v>
      </c>
      <c r="I120" s="5">
        <f t="shared" si="22"/>
        <v>8</v>
      </c>
      <c r="J120" s="24">
        <f t="shared" si="23"/>
        <v>0.32</v>
      </c>
      <c r="K120" s="5">
        <f t="shared" si="24"/>
        <v>-7</v>
      </c>
      <c r="M120" s="5">
        <f t="shared" si="29"/>
        <v>1</v>
      </c>
      <c r="N120" s="24">
        <f t="shared" si="25"/>
        <v>3.8461538461538464E-2</v>
      </c>
      <c r="O120" s="5">
        <f t="shared" si="27"/>
        <v>-8</v>
      </c>
      <c r="Q120" s="5">
        <f t="shared" si="30"/>
        <v>2</v>
      </c>
      <c r="R120" s="24">
        <f t="shared" si="26"/>
        <v>7.1428571428571425E-2</v>
      </c>
      <c r="S120" s="5">
        <f t="shared" si="28"/>
        <v>-10</v>
      </c>
      <c r="U120" s="5" t="str">
        <f t="shared" si="18"/>
        <v>No Pass</v>
      </c>
      <c r="V120" s="5" t="str">
        <f t="shared" si="19"/>
        <v>Pass</v>
      </c>
      <c r="W120" s="5" t="str">
        <f t="shared" si="20"/>
        <v>Pass</v>
      </c>
      <c r="X120" s="5" t="str">
        <f t="shared" si="21"/>
        <v>Pass</v>
      </c>
    </row>
    <row r="121" spans="2:24" x14ac:dyDescent="0.25">
      <c r="B121" s="5">
        <v>26373</v>
      </c>
      <c r="D121" s="4">
        <v>25</v>
      </c>
      <c r="E121" s="4">
        <v>25</v>
      </c>
      <c r="F121" s="4">
        <v>30</v>
      </c>
      <c r="G121" s="4">
        <v>27</v>
      </c>
      <c r="I121" s="5">
        <f t="shared" si="22"/>
        <v>0</v>
      </c>
      <c r="J121" s="24">
        <f t="shared" si="23"/>
        <v>0</v>
      </c>
      <c r="K121" s="5">
        <f t="shared" si="24"/>
        <v>-7</v>
      </c>
      <c r="M121" s="5">
        <f t="shared" si="29"/>
        <v>5</v>
      </c>
      <c r="N121" s="24">
        <f t="shared" si="25"/>
        <v>0.16666666666666666</v>
      </c>
      <c r="O121" s="5">
        <f t="shared" si="27"/>
        <v>-12</v>
      </c>
      <c r="Q121" s="5">
        <f t="shared" si="30"/>
        <v>-3</v>
      </c>
      <c r="R121" s="24">
        <f t="shared" si="26"/>
        <v>-0.1111111111111111</v>
      </c>
      <c r="S121" s="5">
        <f t="shared" si="28"/>
        <v>-9</v>
      </c>
      <c r="U121" s="5" t="str">
        <f t="shared" si="18"/>
        <v>Pass</v>
      </c>
      <c r="V121" s="5" t="str">
        <f t="shared" si="19"/>
        <v>Pass</v>
      </c>
      <c r="W121" s="5" t="str">
        <f t="shared" si="20"/>
        <v>Pass</v>
      </c>
      <c r="X121" s="5" t="str">
        <f t="shared" si="21"/>
        <v>Pass</v>
      </c>
    </row>
    <row r="122" spans="2:24" x14ac:dyDescent="0.25">
      <c r="B122" s="5">
        <v>26374</v>
      </c>
      <c r="D122" s="4">
        <v>25</v>
      </c>
      <c r="E122" s="5">
        <v>20</v>
      </c>
      <c r="F122" s="4">
        <v>15</v>
      </c>
      <c r="G122" s="4">
        <v>20</v>
      </c>
      <c r="I122" s="5">
        <f t="shared" si="22"/>
        <v>-5</v>
      </c>
      <c r="J122" s="24">
        <f t="shared" si="23"/>
        <v>-0.25</v>
      </c>
      <c r="K122" s="5">
        <f t="shared" si="24"/>
        <v>-2</v>
      </c>
      <c r="M122" s="5">
        <f t="shared" si="29"/>
        <v>-5</v>
      </c>
      <c r="N122" s="24">
        <f t="shared" si="25"/>
        <v>-0.33333333333333331</v>
      </c>
      <c r="O122" s="5">
        <f t="shared" si="27"/>
        <v>3</v>
      </c>
      <c r="Q122" s="5">
        <f t="shared" si="30"/>
        <v>5</v>
      </c>
      <c r="R122" s="24">
        <f t="shared" si="26"/>
        <v>0.25</v>
      </c>
      <c r="S122" s="5">
        <f t="shared" si="28"/>
        <v>-2</v>
      </c>
      <c r="U122" s="5" t="str">
        <f t="shared" si="18"/>
        <v>Pass</v>
      </c>
      <c r="V122" s="5" t="str">
        <f t="shared" si="19"/>
        <v>Pass</v>
      </c>
      <c r="W122" s="5" t="str">
        <f t="shared" si="20"/>
        <v>No Pass</v>
      </c>
      <c r="X122" s="5" t="str">
        <f t="shared" si="21"/>
        <v>Pass</v>
      </c>
    </row>
    <row r="123" spans="2:24" x14ac:dyDescent="0.25">
      <c r="B123" s="5">
        <v>26382</v>
      </c>
      <c r="D123" s="4">
        <v>25</v>
      </c>
      <c r="E123" s="5">
        <v>34</v>
      </c>
      <c r="F123" s="4">
        <v>35</v>
      </c>
      <c r="G123" s="4">
        <v>36</v>
      </c>
      <c r="I123" s="5">
        <f t="shared" si="22"/>
        <v>9</v>
      </c>
      <c r="J123" s="24">
        <f t="shared" si="23"/>
        <v>0.26470588235294118</v>
      </c>
      <c r="K123" s="5">
        <f t="shared" si="24"/>
        <v>-16</v>
      </c>
      <c r="M123" s="5">
        <f t="shared" si="29"/>
        <v>1</v>
      </c>
      <c r="N123" s="24">
        <f t="shared" si="25"/>
        <v>2.8571428571428571E-2</v>
      </c>
      <c r="O123" s="5">
        <f t="shared" si="27"/>
        <v>-17</v>
      </c>
      <c r="Q123" s="5">
        <f t="shared" si="30"/>
        <v>1</v>
      </c>
      <c r="R123" s="24">
        <f t="shared" si="26"/>
        <v>2.7777777777777776E-2</v>
      </c>
      <c r="S123" s="5">
        <f t="shared" si="28"/>
        <v>-18</v>
      </c>
      <c r="U123" s="5" t="str">
        <f t="shared" si="18"/>
        <v>Pass</v>
      </c>
      <c r="V123" s="5" t="str">
        <f t="shared" si="19"/>
        <v>Pass</v>
      </c>
      <c r="W123" s="5" t="str">
        <f t="shared" si="20"/>
        <v>Pass</v>
      </c>
      <c r="X123" s="5" t="str">
        <f t="shared" si="21"/>
        <v>Pass</v>
      </c>
    </row>
    <row r="124" spans="2:24" x14ac:dyDescent="0.25">
      <c r="B124" s="5">
        <v>26392</v>
      </c>
      <c r="D124" s="4">
        <v>25</v>
      </c>
      <c r="E124" s="5">
        <v>30</v>
      </c>
      <c r="F124" s="4">
        <v>22</v>
      </c>
      <c r="G124" s="4">
        <v>22</v>
      </c>
      <c r="I124" s="5">
        <f t="shared" si="22"/>
        <v>5</v>
      </c>
      <c r="J124" s="24">
        <f t="shared" si="23"/>
        <v>0.16666666666666666</v>
      </c>
      <c r="K124" s="5">
        <f t="shared" si="24"/>
        <v>-12</v>
      </c>
      <c r="M124" s="5">
        <f t="shared" si="29"/>
        <v>-8</v>
      </c>
      <c r="N124" s="24">
        <f t="shared" si="25"/>
        <v>-0.36363636363636365</v>
      </c>
      <c r="O124" s="5">
        <f t="shared" si="27"/>
        <v>-4</v>
      </c>
      <c r="Q124" s="5">
        <f t="shared" si="30"/>
        <v>0</v>
      </c>
      <c r="R124" s="24">
        <f t="shared" si="26"/>
        <v>0</v>
      </c>
      <c r="S124" s="5">
        <f t="shared" si="28"/>
        <v>-4</v>
      </c>
      <c r="U124" s="5" t="str">
        <f t="shared" si="18"/>
        <v>Pass</v>
      </c>
      <c r="V124" s="5" t="str">
        <f t="shared" si="19"/>
        <v>Pass</v>
      </c>
      <c r="W124" s="5" t="str">
        <f t="shared" si="20"/>
        <v>Pass</v>
      </c>
      <c r="X124" s="5" t="str">
        <f t="shared" si="21"/>
        <v>Pass</v>
      </c>
    </row>
    <row r="125" spans="2:24" x14ac:dyDescent="0.25">
      <c r="B125" s="5">
        <v>26414</v>
      </c>
      <c r="D125" s="4">
        <v>25</v>
      </c>
      <c r="E125" s="5">
        <v>27</v>
      </c>
      <c r="F125" s="4">
        <v>26</v>
      </c>
      <c r="G125" s="4">
        <v>46</v>
      </c>
      <c r="I125" s="5">
        <f t="shared" si="22"/>
        <v>2</v>
      </c>
      <c r="J125" s="24">
        <f t="shared" si="23"/>
        <v>7.407407407407407E-2</v>
      </c>
      <c r="K125" s="5">
        <f t="shared" si="24"/>
        <v>-9</v>
      </c>
      <c r="M125" s="5">
        <f t="shared" si="29"/>
        <v>-1</v>
      </c>
      <c r="N125" s="24">
        <f t="shared" si="25"/>
        <v>-3.8461538461538464E-2</v>
      </c>
      <c r="O125" s="5">
        <f t="shared" si="27"/>
        <v>-8</v>
      </c>
      <c r="Q125" s="5">
        <f t="shared" si="30"/>
        <v>20</v>
      </c>
      <c r="R125" s="24">
        <f t="shared" si="26"/>
        <v>0.43478260869565216</v>
      </c>
      <c r="S125" s="5">
        <f t="shared" si="28"/>
        <v>-28</v>
      </c>
      <c r="U125" s="5" t="str">
        <f t="shared" si="18"/>
        <v>Pass</v>
      </c>
      <c r="V125" s="5" t="str">
        <f t="shared" si="19"/>
        <v>Pass</v>
      </c>
      <c r="W125" s="5" t="str">
        <f t="shared" si="20"/>
        <v>Pass</v>
      </c>
      <c r="X125" s="5" t="str">
        <f t="shared" si="21"/>
        <v>Pass</v>
      </c>
    </row>
    <row r="126" spans="2:24" x14ac:dyDescent="0.25">
      <c r="B126" s="5">
        <v>26420</v>
      </c>
      <c r="D126" s="4">
        <v>25</v>
      </c>
      <c r="E126" s="5">
        <v>15</v>
      </c>
      <c r="F126" s="4">
        <v>18</v>
      </c>
      <c r="G126" s="4">
        <v>20</v>
      </c>
      <c r="I126" s="5">
        <f t="shared" si="22"/>
        <v>-10</v>
      </c>
      <c r="J126" s="24">
        <f t="shared" si="23"/>
        <v>-0.66666666666666663</v>
      </c>
      <c r="K126" s="5">
        <f t="shared" si="24"/>
        <v>3</v>
      </c>
      <c r="M126" s="5">
        <f t="shared" si="29"/>
        <v>3</v>
      </c>
      <c r="N126" s="24">
        <f t="shared" si="25"/>
        <v>0.16666666666666666</v>
      </c>
      <c r="O126" s="5">
        <f t="shared" si="27"/>
        <v>0</v>
      </c>
      <c r="Q126" s="5">
        <f t="shared" si="30"/>
        <v>2</v>
      </c>
      <c r="R126" s="24">
        <f t="shared" si="26"/>
        <v>0.1</v>
      </c>
      <c r="S126" s="5">
        <f t="shared" si="28"/>
        <v>-2</v>
      </c>
      <c r="U126" s="5" t="str">
        <f t="shared" si="18"/>
        <v>Pass</v>
      </c>
      <c r="V126" s="5" t="str">
        <f t="shared" si="19"/>
        <v>No Pass</v>
      </c>
      <c r="W126" s="5" t="str">
        <f t="shared" si="20"/>
        <v>Pass</v>
      </c>
      <c r="X126" s="5" t="str">
        <f t="shared" si="21"/>
        <v>Pass</v>
      </c>
    </row>
    <row r="127" spans="2:24" x14ac:dyDescent="0.25">
      <c r="B127" s="5">
        <v>26423</v>
      </c>
      <c r="D127" s="4">
        <v>25</v>
      </c>
      <c r="E127" s="5">
        <v>25</v>
      </c>
      <c r="F127" s="4">
        <v>19</v>
      </c>
      <c r="G127" s="4">
        <v>25</v>
      </c>
      <c r="I127" s="5">
        <f t="shared" si="22"/>
        <v>0</v>
      </c>
      <c r="J127" s="24">
        <f t="shared" si="23"/>
        <v>0</v>
      </c>
      <c r="K127" s="5">
        <f t="shared" si="24"/>
        <v>-7</v>
      </c>
      <c r="M127" s="5">
        <f t="shared" si="29"/>
        <v>-6</v>
      </c>
      <c r="N127" s="24">
        <f t="shared" si="25"/>
        <v>-0.31578947368421051</v>
      </c>
      <c r="O127" s="5">
        <f t="shared" si="27"/>
        <v>-1</v>
      </c>
      <c r="Q127" s="5">
        <f t="shared" si="30"/>
        <v>6</v>
      </c>
      <c r="R127" s="24">
        <f t="shared" si="26"/>
        <v>0.24</v>
      </c>
      <c r="S127" s="5">
        <f t="shared" si="28"/>
        <v>-7</v>
      </c>
      <c r="U127" s="5" t="str">
        <f t="shared" si="18"/>
        <v>Pass</v>
      </c>
      <c r="V127" s="5" t="str">
        <f t="shared" si="19"/>
        <v>Pass</v>
      </c>
      <c r="W127" s="5" t="str">
        <f t="shared" si="20"/>
        <v>Pass</v>
      </c>
      <c r="X127" s="5" t="str">
        <f t="shared" si="21"/>
        <v>Pass</v>
      </c>
    </row>
    <row r="128" spans="2:24" x14ac:dyDescent="0.25">
      <c r="B128" s="5">
        <v>26437</v>
      </c>
      <c r="D128" s="4">
        <v>25</v>
      </c>
      <c r="E128" s="5">
        <v>28</v>
      </c>
      <c r="F128" s="4">
        <v>20</v>
      </c>
      <c r="G128" s="4">
        <v>26</v>
      </c>
      <c r="I128" s="5">
        <f t="shared" si="22"/>
        <v>3</v>
      </c>
      <c r="J128" s="24">
        <f t="shared" si="23"/>
        <v>0.10714285714285714</v>
      </c>
      <c r="K128" s="5">
        <f t="shared" si="24"/>
        <v>-10</v>
      </c>
      <c r="M128" s="5">
        <f t="shared" si="29"/>
        <v>-8</v>
      </c>
      <c r="N128" s="24">
        <f t="shared" si="25"/>
        <v>-0.4</v>
      </c>
      <c r="O128" s="5">
        <f t="shared" si="27"/>
        <v>-2</v>
      </c>
      <c r="Q128" s="5">
        <f t="shared" si="30"/>
        <v>6</v>
      </c>
      <c r="R128" s="24">
        <f t="shared" si="26"/>
        <v>0.23076923076923078</v>
      </c>
      <c r="S128" s="5">
        <f t="shared" si="28"/>
        <v>-8</v>
      </c>
      <c r="U128" s="5" t="str">
        <f t="shared" si="18"/>
        <v>Pass</v>
      </c>
      <c r="V128" s="5" t="str">
        <f t="shared" si="19"/>
        <v>Pass</v>
      </c>
      <c r="W128" s="5" t="str">
        <f t="shared" si="20"/>
        <v>Pass</v>
      </c>
      <c r="X128" s="5" t="str">
        <f t="shared" si="21"/>
        <v>Pass</v>
      </c>
    </row>
    <row r="129" spans="2:24" x14ac:dyDescent="0.25">
      <c r="B129" s="5">
        <v>26450</v>
      </c>
      <c r="D129" s="4">
        <v>25</v>
      </c>
      <c r="E129" s="5">
        <v>25</v>
      </c>
      <c r="F129" s="4">
        <v>24</v>
      </c>
      <c r="G129" s="4">
        <v>24</v>
      </c>
      <c r="I129" s="5">
        <f t="shared" si="22"/>
        <v>0</v>
      </c>
      <c r="J129" s="24">
        <f t="shared" si="23"/>
        <v>0</v>
      </c>
      <c r="K129" s="5">
        <f t="shared" si="24"/>
        <v>-7</v>
      </c>
      <c r="M129" s="5">
        <f t="shared" si="29"/>
        <v>-1</v>
      </c>
      <c r="N129" s="24">
        <f t="shared" si="25"/>
        <v>-4.1666666666666664E-2</v>
      </c>
      <c r="O129" s="5">
        <f t="shared" si="27"/>
        <v>-6</v>
      </c>
      <c r="Q129" s="5">
        <f t="shared" si="30"/>
        <v>0</v>
      </c>
      <c r="R129" s="24">
        <f t="shared" si="26"/>
        <v>0</v>
      </c>
      <c r="S129" s="5">
        <f t="shared" si="28"/>
        <v>-6</v>
      </c>
      <c r="U129" s="5" t="str">
        <f t="shared" si="18"/>
        <v>Pass</v>
      </c>
      <c r="V129" s="5" t="str">
        <f t="shared" si="19"/>
        <v>Pass</v>
      </c>
      <c r="W129" s="5" t="str">
        <f t="shared" si="20"/>
        <v>Pass</v>
      </c>
      <c r="X129" s="5" t="str">
        <f t="shared" si="21"/>
        <v>Pass</v>
      </c>
    </row>
    <row r="130" spans="2:24" x14ac:dyDescent="0.25">
      <c r="B130" s="5">
        <v>26451</v>
      </c>
      <c r="D130" s="4">
        <v>25</v>
      </c>
      <c r="E130" s="5">
        <v>50</v>
      </c>
      <c r="F130" s="4">
        <v>29</v>
      </c>
      <c r="G130" s="4">
        <v>31</v>
      </c>
      <c r="I130" s="5">
        <f t="shared" si="22"/>
        <v>25</v>
      </c>
      <c r="J130" s="24">
        <f t="shared" si="23"/>
        <v>0.5</v>
      </c>
      <c r="K130" s="5">
        <f t="shared" si="24"/>
        <v>-32</v>
      </c>
      <c r="M130" s="5">
        <f t="shared" si="29"/>
        <v>-21</v>
      </c>
      <c r="N130" s="24">
        <f t="shared" si="25"/>
        <v>-0.72413793103448276</v>
      </c>
      <c r="O130" s="5">
        <f t="shared" si="27"/>
        <v>-11</v>
      </c>
      <c r="Q130" s="5">
        <f t="shared" si="30"/>
        <v>2</v>
      </c>
      <c r="R130" s="24">
        <f t="shared" si="26"/>
        <v>6.4516129032258063E-2</v>
      </c>
      <c r="S130" s="5">
        <f t="shared" si="28"/>
        <v>-13</v>
      </c>
      <c r="U130" s="5" t="str">
        <f t="shared" si="18"/>
        <v>Pass</v>
      </c>
      <c r="V130" s="5" t="str">
        <f t="shared" si="19"/>
        <v>Pass</v>
      </c>
      <c r="W130" s="5" t="str">
        <f t="shared" si="20"/>
        <v>Pass</v>
      </c>
      <c r="X130" s="5" t="str">
        <f t="shared" si="21"/>
        <v>Pass</v>
      </c>
    </row>
    <row r="131" spans="2:24" x14ac:dyDescent="0.25">
      <c r="B131" s="5">
        <v>26456</v>
      </c>
      <c r="D131" s="4">
        <v>25</v>
      </c>
      <c r="E131" s="5">
        <v>36</v>
      </c>
      <c r="F131" s="4">
        <v>25</v>
      </c>
      <c r="G131" s="4">
        <v>25</v>
      </c>
      <c r="I131" s="5">
        <f t="shared" si="22"/>
        <v>11</v>
      </c>
      <c r="J131" s="24">
        <f t="shared" si="23"/>
        <v>0.30555555555555558</v>
      </c>
      <c r="K131" s="5">
        <f t="shared" si="24"/>
        <v>-18</v>
      </c>
      <c r="M131" s="5">
        <f t="shared" si="29"/>
        <v>-11</v>
      </c>
      <c r="N131" s="24">
        <f t="shared" si="25"/>
        <v>-0.44</v>
      </c>
      <c r="O131" s="5">
        <f t="shared" si="27"/>
        <v>-7</v>
      </c>
      <c r="Q131" s="5">
        <f t="shared" si="30"/>
        <v>0</v>
      </c>
      <c r="R131" s="24">
        <f t="shared" si="26"/>
        <v>0</v>
      </c>
      <c r="S131" s="5">
        <f t="shared" si="28"/>
        <v>-7</v>
      </c>
      <c r="U131" s="5" t="str">
        <f t="shared" si="18"/>
        <v>Pass</v>
      </c>
      <c r="V131" s="5" t="str">
        <f t="shared" si="19"/>
        <v>Pass</v>
      </c>
      <c r="W131" s="5" t="str">
        <f t="shared" si="20"/>
        <v>Pass</v>
      </c>
      <c r="X131" s="5" t="str">
        <f t="shared" si="21"/>
        <v>Pass</v>
      </c>
    </row>
    <row r="132" spans="2:24" x14ac:dyDescent="0.25">
      <c r="B132" s="5">
        <v>26461</v>
      </c>
      <c r="D132" s="4">
        <v>25</v>
      </c>
      <c r="E132" s="5">
        <v>25</v>
      </c>
      <c r="F132" s="4">
        <v>26</v>
      </c>
      <c r="G132" s="4">
        <v>30</v>
      </c>
      <c r="I132" s="5">
        <f t="shared" si="22"/>
        <v>0</v>
      </c>
      <c r="J132" s="24">
        <f t="shared" si="23"/>
        <v>0</v>
      </c>
      <c r="K132" s="5">
        <f t="shared" si="24"/>
        <v>-7</v>
      </c>
      <c r="M132" s="5">
        <f t="shared" ref="M132:M159" si="31">F132-E132</f>
        <v>1</v>
      </c>
      <c r="N132" s="24">
        <f t="shared" si="25"/>
        <v>3.8461538461538464E-2</v>
      </c>
      <c r="O132" s="5">
        <f t="shared" si="27"/>
        <v>-8</v>
      </c>
      <c r="Q132" s="5">
        <f t="shared" ref="Q132:Q159" si="32">G132-F132</f>
        <v>4</v>
      </c>
      <c r="R132" s="24">
        <f t="shared" si="26"/>
        <v>0.13333333333333333</v>
      </c>
      <c r="S132" s="5">
        <f t="shared" si="28"/>
        <v>-12</v>
      </c>
      <c r="U132" s="5" t="str">
        <f t="shared" si="18"/>
        <v>Pass</v>
      </c>
      <c r="V132" s="5" t="str">
        <f t="shared" si="19"/>
        <v>Pass</v>
      </c>
      <c r="W132" s="5" t="str">
        <f t="shared" si="20"/>
        <v>Pass</v>
      </c>
      <c r="X132" s="5" t="str">
        <f t="shared" si="21"/>
        <v>Pass</v>
      </c>
    </row>
    <row r="133" spans="2:24" x14ac:dyDescent="0.25">
      <c r="B133" s="5">
        <v>26465</v>
      </c>
      <c r="D133" s="4">
        <v>25</v>
      </c>
      <c r="E133" s="5">
        <v>5</v>
      </c>
      <c r="F133" s="4">
        <v>30</v>
      </c>
      <c r="G133" s="4">
        <v>28</v>
      </c>
      <c r="I133" s="5">
        <f t="shared" si="22"/>
        <v>-20</v>
      </c>
      <c r="J133" s="24">
        <f t="shared" si="23"/>
        <v>-4</v>
      </c>
      <c r="K133" s="5">
        <f t="shared" si="24"/>
        <v>13</v>
      </c>
      <c r="M133" s="5">
        <f t="shared" si="31"/>
        <v>25</v>
      </c>
      <c r="N133" s="24">
        <f t="shared" si="25"/>
        <v>0.83333333333333337</v>
      </c>
      <c r="O133" s="5">
        <f t="shared" si="27"/>
        <v>-12</v>
      </c>
      <c r="Q133" s="5">
        <f t="shared" si="32"/>
        <v>-2</v>
      </c>
      <c r="R133" s="24">
        <f t="shared" si="26"/>
        <v>-7.1428571428571425E-2</v>
      </c>
      <c r="S133" s="5">
        <f t="shared" si="28"/>
        <v>-10</v>
      </c>
      <c r="U133" s="5" t="str">
        <f t="shared" ref="U133:U159" si="33">IF(D133&gt;=18,"Pass","No Pass")</f>
        <v>Pass</v>
      </c>
      <c r="V133" s="5" t="str">
        <f t="shared" ref="V133:V159" si="34">IF(E133&gt;=18,"Pass","No Pass")</f>
        <v>No Pass</v>
      </c>
      <c r="W133" s="5" t="str">
        <f t="shared" ref="W133:W159" si="35">IF(F133&gt;=18,"Pass","No Pass")</f>
        <v>Pass</v>
      </c>
      <c r="X133" s="5" t="str">
        <f t="shared" ref="X133:X159" si="36">IF(G133&gt;=18,"Pass","No Pass")</f>
        <v>Pass</v>
      </c>
    </row>
    <row r="134" spans="2:24" x14ac:dyDescent="0.25">
      <c r="B134" s="5">
        <v>26469</v>
      </c>
      <c r="D134" s="4">
        <v>23</v>
      </c>
      <c r="E134" s="5">
        <v>25</v>
      </c>
      <c r="F134" s="4">
        <v>25</v>
      </c>
      <c r="G134" s="4">
        <v>29</v>
      </c>
      <c r="I134" s="5">
        <f t="shared" ref="I134:I159" si="37">E134-D134</f>
        <v>2</v>
      </c>
      <c r="J134" s="24">
        <f t="shared" ref="J134:J159" si="38">I134/E134</f>
        <v>0.08</v>
      </c>
      <c r="K134" s="5">
        <f t="shared" ref="K134:K159" si="39">18-E134</f>
        <v>-7</v>
      </c>
      <c r="M134" s="5">
        <f t="shared" si="31"/>
        <v>0</v>
      </c>
      <c r="N134" s="24">
        <f t="shared" ref="N134:N159" si="40">M134/F134</f>
        <v>0</v>
      </c>
      <c r="O134" s="5">
        <f t="shared" si="27"/>
        <v>-7</v>
      </c>
      <c r="Q134" s="5">
        <f t="shared" si="32"/>
        <v>4</v>
      </c>
      <c r="R134" s="24">
        <f t="shared" ref="R134:R159" si="41">Q134/G134</f>
        <v>0.13793103448275862</v>
      </c>
      <c r="S134" s="5">
        <f t="shared" si="28"/>
        <v>-11</v>
      </c>
      <c r="U134" s="5" t="str">
        <f t="shared" si="33"/>
        <v>Pass</v>
      </c>
      <c r="V134" s="5" t="str">
        <f t="shared" si="34"/>
        <v>Pass</v>
      </c>
      <c r="W134" s="5" t="str">
        <f t="shared" si="35"/>
        <v>Pass</v>
      </c>
      <c r="X134" s="5" t="str">
        <f t="shared" si="36"/>
        <v>Pass</v>
      </c>
    </row>
    <row r="135" spans="2:24" x14ac:dyDescent="0.25">
      <c r="B135" s="5">
        <v>26475</v>
      </c>
      <c r="D135" s="4">
        <v>25</v>
      </c>
      <c r="E135" s="4">
        <v>25</v>
      </c>
      <c r="F135" s="4">
        <v>26</v>
      </c>
      <c r="G135" s="4">
        <v>26</v>
      </c>
      <c r="I135" s="5">
        <f t="shared" si="37"/>
        <v>0</v>
      </c>
      <c r="J135" s="24">
        <f t="shared" si="38"/>
        <v>0</v>
      </c>
      <c r="K135" s="5">
        <f t="shared" si="39"/>
        <v>-7</v>
      </c>
      <c r="M135" s="5">
        <f t="shared" si="31"/>
        <v>1</v>
      </c>
      <c r="N135" s="24">
        <f t="shared" si="40"/>
        <v>3.8461538461538464E-2</v>
      </c>
      <c r="O135" s="5">
        <f t="shared" ref="O135:O159" si="42">18-F135</f>
        <v>-8</v>
      </c>
      <c r="Q135" s="5">
        <f t="shared" si="32"/>
        <v>0</v>
      </c>
      <c r="R135" s="24">
        <f t="shared" si="41"/>
        <v>0</v>
      </c>
      <c r="S135" s="5">
        <f t="shared" ref="S135:S159" si="43">18-G135</f>
        <v>-8</v>
      </c>
      <c r="U135" s="5" t="str">
        <f t="shared" si="33"/>
        <v>Pass</v>
      </c>
      <c r="V135" s="5" t="str">
        <f t="shared" si="34"/>
        <v>Pass</v>
      </c>
      <c r="W135" s="5" t="str">
        <f t="shared" si="35"/>
        <v>Pass</v>
      </c>
      <c r="X135" s="5" t="str">
        <f t="shared" si="36"/>
        <v>Pass</v>
      </c>
    </row>
    <row r="136" spans="2:24" x14ac:dyDescent="0.25">
      <c r="B136" s="5">
        <v>26476</v>
      </c>
      <c r="D136" s="4">
        <v>25</v>
      </c>
      <c r="E136" s="4">
        <v>26</v>
      </c>
      <c r="F136" s="4">
        <v>25</v>
      </c>
      <c r="G136" s="4">
        <v>21</v>
      </c>
      <c r="I136" s="5">
        <f t="shared" si="37"/>
        <v>1</v>
      </c>
      <c r="J136" s="24">
        <f t="shared" si="38"/>
        <v>3.8461538461538464E-2</v>
      </c>
      <c r="K136" s="5">
        <f t="shared" si="39"/>
        <v>-8</v>
      </c>
      <c r="M136" s="5">
        <f t="shared" si="31"/>
        <v>-1</v>
      </c>
      <c r="N136" s="24">
        <f t="shared" si="40"/>
        <v>-0.04</v>
      </c>
      <c r="O136" s="5">
        <f t="shared" si="42"/>
        <v>-7</v>
      </c>
      <c r="Q136" s="5">
        <f t="shared" si="32"/>
        <v>-4</v>
      </c>
      <c r="R136" s="24">
        <f t="shared" si="41"/>
        <v>-0.19047619047619047</v>
      </c>
      <c r="S136" s="5">
        <f t="shared" si="43"/>
        <v>-3</v>
      </c>
      <c r="U136" s="5" t="str">
        <f t="shared" si="33"/>
        <v>Pass</v>
      </c>
      <c r="V136" s="5" t="str">
        <f t="shared" si="34"/>
        <v>Pass</v>
      </c>
      <c r="W136" s="5" t="str">
        <f t="shared" si="35"/>
        <v>Pass</v>
      </c>
      <c r="X136" s="5" t="str">
        <f t="shared" si="36"/>
        <v>Pass</v>
      </c>
    </row>
    <row r="137" spans="2:24" x14ac:dyDescent="0.25">
      <c r="B137" s="5">
        <v>26478</v>
      </c>
      <c r="D137" s="4">
        <v>18</v>
      </c>
      <c r="E137" s="4">
        <v>14</v>
      </c>
      <c r="F137" s="4">
        <v>15</v>
      </c>
      <c r="G137" s="4">
        <v>23</v>
      </c>
      <c r="I137" s="5">
        <f t="shared" si="37"/>
        <v>-4</v>
      </c>
      <c r="J137" s="24">
        <f t="shared" si="38"/>
        <v>-0.2857142857142857</v>
      </c>
      <c r="K137" s="5">
        <f t="shared" si="39"/>
        <v>4</v>
      </c>
      <c r="M137" s="5">
        <f t="shared" si="31"/>
        <v>1</v>
      </c>
      <c r="N137" s="24">
        <f t="shared" si="40"/>
        <v>6.6666666666666666E-2</v>
      </c>
      <c r="O137" s="5">
        <f t="shared" si="42"/>
        <v>3</v>
      </c>
      <c r="Q137" s="5">
        <f t="shared" si="32"/>
        <v>8</v>
      </c>
      <c r="R137" s="24">
        <f t="shared" si="41"/>
        <v>0.34782608695652173</v>
      </c>
      <c r="S137" s="5">
        <f t="shared" si="43"/>
        <v>-5</v>
      </c>
      <c r="U137" s="5" t="str">
        <f t="shared" si="33"/>
        <v>Pass</v>
      </c>
      <c r="V137" s="5" t="str">
        <f t="shared" si="34"/>
        <v>No Pass</v>
      </c>
      <c r="W137" s="5" t="str">
        <f t="shared" si="35"/>
        <v>No Pass</v>
      </c>
      <c r="X137" s="5" t="str">
        <f t="shared" si="36"/>
        <v>Pass</v>
      </c>
    </row>
    <row r="138" spans="2:24" x14ac:dyDescent="0.25">
      <c r="B138" s="5">
        <v>26493</v>
      </c>
      <c r="D138" s="4">
        <v>25</v>
      </c>
      <c r="E138" s="5">
        <v>15</v>
      </c>
      <c r="F138" s="4">
        <v>22</v>
      </c>
      <c r="G138" s="4">
        <v>28</v>
      </c>
      <c r="I138" s="5">
        <f t="shared" si="37"/>
        <v>-10</v>
      </c>
      <c r="J138" s="24">
        <f t="shared" si="38"/>
        <v>-0.66666666666666663</v>
      </c>
      <c r="K138" s="5">
        <f t="shared" si="39"/>
        <v>3</v>
      </c>
      <c r="M138" s="5">
        <f t="shared" si="31"/>
        <v>7</v>
      </c>
      <c r="N138" s="24">
        <f t="shared" si="40"/>
        <v>0.31818181818181818</v>
      </c>
      <c r="O138" s="5">
        <f t="shared" si="42"/>
        <v>-4</v>
      </c>
      <c r="Q138" s="5">
        <f t="shared" si="32"/>
        <v>6</v>
      </c>
      <c r="R138" s="24">
        <f t="shared" si="41"/>
        <v>0.21428571428571427</v>
      </c>
      <c r="S138" s="5">
        <f t="shared" si="43"/>
        <v>-10</v>
      </c>
      <c r="U138" s="5" t="str">
        <f t="shared" si="33"/>
        <v>Pass</v>
      </c>
      <c r="V138" s="5" t="str">
        <f t="shared" si="34"/>
        <v>No Pass</v>
      </c>
      <c r="W138" s="5" t="str">
        <f t="shared" si="35"/>
        <v>Pass</v>
      </c>
      <c r="X138" s="5" t="str">
        <f t="shared" si="36"/>
        <v>Pass</v>
      </c>
    </row>
    <row r="139" spans="2:24" x14ac:dyDescent="0.25">
      <c r="B139" s="5">
        <v>26510</v>
      </c>
      <c r="D139" s="4">
        <v>25</v>
      </c>
      <c r="E139" s="5">
        <v>24</v>
      </c>
      <c r="F139" s="4">
        <v>26</v>
      </c>
      <c r="G139" s="4">
        <v>29</v>
      </c>
      <c r="I139" s="5">
        <f t="shared" si="37"/>
        <v>-1</v>
      </c>
      <c r="J139" s="24">
        <f t="shared" si="38"/>
        <v>-4.1666666666666664E-2</v>
      </c>
      <c r="K139" s="5">
        <f t="shared" si="39"/>
        <v>-6</v>
      </c>
      <c r="M139" s="5">
        <f t="shared" si="31"/>
        <v>2</v>
      </c>
      <c r="N139" s="24">
        <f t="shared" si="40"/>
        <v>7.6923076923076927E-2</v>
      </c>
      <c r="O139" s="5">
        <f t="shared" si="42"/>
        <v>-8</v>
      </c>
      <c r="Q139" s="5">
        <f t="shared" si="32"/>
        <v>3</v>
      </c>
      <c r="R139" s="24">
        <f t="shared" si="41"/>
        <v>0.10344827586206896</v>
      </c>
      <c r="S139" s="5">
        <f t="shared" si="43"/>
        <v>-11</v>
      </c>
      <c r="U139" s="5" t="str">
        <f t="shared" si="33"/>
        <v>Pass</v>
      </c>
      <c r="V139" s="5" t="str">
        <f t="shared" si="34"/>
        <v>Pass</v>
      </c>
      <c r="W139" s="5" t="str">
        <f t="shared" si="35"/>
        <v>Pass</v>
      </c>
      <c r="X139" s="5" t="str">
        <f t="shared" si="36"/>
        <v>Pass</v>
      </c>
    </row>
    <row r="140" spans="2:24" x14ac:dyDescent="0.25">
      <c r="B140" s="5">
        <v>26519</v>
      </c>
      <c r="D140" s="4">
        <v>25</v>
      </c>
      <c r="E140" s="5">
        <v>25</v>
      </c>
      <c r="F140" s="4">
        <v>22</v>
      </c>
      <c r="G140" s="4">
        <v>25</v>
      </c>
      <c r="I140" s="5">
        <f t="shared" si="37"/>
        <v>0</v>
      </c>
      <c r="J140" s="24">
        <f t="shared" si="38"/>
        <v>0</v>
      </c>
      <c r="K140" s="5">
        <f t="shared" si="39"/>
        <v>-7</v>
      </c>
      <c r="M140" s="5">
        <f t="shared" si="31"/>
        <v>-3</v>
      </c>
      <c r="N140" s="24">
        <f t="shared" si="40"/>
        <v>-0.13636363636363635</v>
      </c>
      <c r="O140" s="5">
        <f t="shared" si="42"/>
        <v>-4</v>
      </c>
      <c r="Q140" s="5">
        <f t="shared" si="32"/>
        <v>3</v>
      </c>
      <c r="R140" s="24">
        <f t="shared" si="41"/>
        <v>0.12</v>
      </c>
      <c r="S140" s="5">
        <f t="shared" si="43"/>
        <v>-7</v>
      </c>
      <c r="U140" s="5" t="str">
        <f t="shared" si="33"/>
        <v>Pass</v>
      </c>
      <c r="V140" s="5" t="str">
        <f t="shared" si="34"/>
        <v>Pass</v>
      </c>
      <c r="W140" s="5" t="str">
        <f t="shared" si="35"/>
        <v>Pass</v>
      </c>
      <c r="X140" s="5" t="str">
        <f t="shared" si="36"/>
        <v>Pass</v>
      </c>
    </row>
    <row r="141" spans="2:24" x14ac:dyDescent="0.25">
      <c r="B141" s="5">
        <v>26532</v>
      </c>
      <c r="D141" s="4">
        <v>25</v>
      </c>
      <c r="E141" s="5">
        <v>25</v>
      </c>
      <c r="F141" s="4">
        <v>23</v>
      </c>
      <c r="G141" s="4">
        <v>24</v>
      </c>
      <c r="I141" s="5">
        <f t="shared" si="37"/>
        <v>0</v>
      </c>
      <c r="J141" s="24">
        <f t="shared" si="38"/>
        <v>0</v>
      </c>
      <c r="K141" s="5">
        <f t="shared" si="39"/>
        <v>-7</v>
      </c>
      <c r="M141" s="5">
        <f t="shared" si="31"/>
        <v>-2</v>
      </c>
      <c r="N141" s="24">
        <f t="shared" si="40"/>
        <v>-8.6956521739130432E-2</v>
      </c>
      <c r="O141" s="5">
        <f t="shared" si="42"/>
        <v>-5</v>
      </c>
      <c r="Q141" s="5">
        <f t="shared" si="32"/>
        <v>1</v>
      </c>
      <c r="R141" s="24">
        <f t="shared" si="41"/>
        <v>4.1666666666666664E-2</v>
      </c>
      <c r="S141" s="5">
        <f t="shared" si="43"/>
        <v>-6</v>
      </c>
      <c r="U141" s="5" t="str">
        <f t="shared" si="33"/>
        <v>Pass</v>
      </c>
      <c r="V141" s="5" t="str">
        <f t="shared" si="34"/>
        <v>Pass</v>
      </c>
      <c r="W141" s="5" t="str">
        <f t="shared" si="35"/>
        <v>Pass</v>
      </c>
      <c r="X141" s="5" t="str">
        <f t="shared" si="36"/>
        <v>Pass</v>
      </c>
    </row>
    <row r="142" spans="2:24" x14ac:dyDescent="0.25">
      <c r="B142" s="5">
        <v>26563</v>
      </c>
      <c r="D142" s="4">
        <v>25</v>
      </c>
      <c r="E142" s="5">
        <v>30</v>
      </c>
      <c r="F142" s="4">
        <v>25</v>
      </c>
      <c r="G142" s="4">
        <v>30</v>
      </c>
      <c r="I142" s="5">
        <f t="shared" si="37"/>
        <v>5</v>
      </c>
      <c r="J142" s="24">
        <f t="shared" si="38"/>
        <v>0.16666666666666666</v>
      </c>
      <c r="K142" s="5">
        <f t="shared" si="39"/>
        <v>-12</v>
      </c>
      <c r="M142" s="5">
        <f t="shared" si="31"/>
        <v>-5</v>
      </c>
      <c r="N142" s="24">
        <f t="shared" si="40"/>
        <v>-0.2</v>
      </c>
      <c r="O142" s="5">
        <f t="shared" si="42"/>
        <v>-7</v>
      </c>
      <c r="Q142" s="5">
        <f t="shared" si="32"/>
        <v>5</v>
      </c>
      <c r="R142" s="24">
        <f t="shared" si="41"/>
        <v>0.16666666666666666</v>
      </c>
      <c r="S142" s="5">
        <f t="shared" si="43"/>
        <v>-12</v>
      </c>
      <c r="U142" s="5" t="str">
        <f t="shared" si="33"/>
        <v>Pass</v>
      </c>
      <c r="V142" s="5" t="str">
        <f t="shared" si="34"/>
        <v>Pass</v>
      </c>
      <c r="W142" s="5" t="str">
        <f t="shared" si="35"/>
        <v>Pass</v>
      </c>
      <c r="X142" s="5" t="str">
        <f t="shared" si="36"/>
        <v>Pass</v>
      </c>
    </row>
    <row r="143" spans="2:24" x14ac:dyDescent="0.25">
      <c r="B143" s="5">
        <v>26565</v>
      </c>
      <c r="D143" s="4">
        <v>25</v>
      </c>
      <c r="E143" s="5">
        <v>32</v>
      </c>
      <c r="F143" s="4">
        <v>32</v>
      </c>
      <c r="G143" s="4">
        <v>34</v>
      </c>
      <c r="I143" s="5">
        <f t="shared" si="37"/>
        <v>7</v>
      </c>
      <c r="J143" s="24">
        <f t="shared" si="38"/>
        <v>0.21875</v>
      </c>
      <c r="K143" s="5">
        <f t="shared" si="39"/>
        <v>-14</v>
      </c>
      <c r="M143" s="5">
        <f t="shared" si="31"/>
        <v>0</v>
      </c>
      <c r="N143" s="24">
        <f t="shared" si="40"/>
        <v>0</v>
      </c>
      <c r="O143" s="5">
        <f t="shared" si="42"/>
        <v>-14</v>
      </c>
      <c r="Q143" s="5">
        <f t="shared" si="32"/>
        <v>2</v>
      </c>
      <c r="R143" s="24">
        <f t="shared" si="41"/>
        <v>5.8823529411764705E-2</v>
      </c>
      <c r="S143" s="5">
        <f t="shared" si="43"/>
        <v>-16</v>
      </c>
      <c r="U143" s="5" t="str">
        <f t="shared" si="33"/>
        <v>Pass</v>
      </c>
      <c r="V143" s="5" t="str">
        <f t="shared" si="34"/>
        <v>Pass</v>
      </c>
      <c r="W143" s="5" t="str">
        <f t="shared" si="35"/>
        <v>Pass</v>
      </c>
      <c r="X143" s="5" t="str">
        <f t="shared" si="36"/>
        <v>Pass</v>
      </c>
    </row>
    <row r="144" spans="2:24" x14ac:dyDescent="0.25">
      <c r="B144" s="5">
        <v>26575</v>
      </c>
      <c r="D144" s="4">
        <v>25</v>
      </c>
      <c r="E144" s="4">
        <v>25</v>
      </c>
      <c r="F144" s="4">
        <v>22</v>
      </c>
      <c r="G144" s="4">
        <v>25</v>
      </c>
      <c r="I144" s="5">
        <f t="shared" si="37"/>
        <v>0</v>
      </c>
      <c r="J144" s="24">
        <f t="shared" si="38"/>
        <v>0</v>
      </c>
      <c r="K144" s="5">
        <f t="shared" si="39"/>
        <v>-7</v>
      </c>
      <c r="M144" s="5">
        <f t="shared" si="31"/>
        <v>-3</v>
      </c>
      <c r="N144" s="24">
        <f t="shared" si="40"/>
        <v>-0.13636363636363635</v>
      </c>
      <c r="O144" s="5">
        <f t="shared" si="42"/>
        <v>-4</v>
      </c>
      <c r="Q144" s="5">
        <f t="shared" si="32"/>
        <v>3</v>
      </c>
      <c r="R144" s="24">
        <f t="shared" si="41"/>
        <v>0.12</v>
      </c>
      <c r="S144" s="5">
        <f t="shared" si="43"/>
        <v>-7</v>
      </c>
      <c r="U144" s="5" t="str">
        <f t="shared" si="33"/>
        <v>Pass</v>
      </c>
      <c r="V144" s="5" t="str">
        <f t="shared" si="34"/>
        <v>Pass</v>
      </c>
      <c r="W144" s="5" t="str">
        <f t="shared" si="35"/>
        <v>Pass</v>
      </c>
      <c r="X144" s="5" t="str">
        <f t="shared" si="36"/>
        <v>Pass</v>
      </c>
    </row>
    <row r="145" spans="2:24" x14ac:dyDescent="0.25">
      <c r="B145" s="5">
        <v>26580</v>
      </c>
      <c r="D145" s="4">
        <v>23</v>
      </c>
      <c r="E145" s="5">
        <v>19</v>
      </c>
      <c r="F145" s="4">
        <v>23</v>
      </c>
      <c r="G145" s="4">
        <v>26</v>
      </c>
      <c r="I145" s="5">
        <f t="shared" si="37"/>
        <v>-4</v>
      </c>
      <c r="J145" s="24">
        <f t="shared" si="38"/>
        <v>-0.21052631578947367</v>
      </c>
      <c r="K145" s="5">
        <f t="shared" si="39"/>
        <v>-1</v>
      </c>
      <c r="M145" s="5">
        <f t="shared" si="31"/>
        <v>4</v>
      </c>
      <c r="N145" s="24">
        <f t="shared" si="40"/>
        <v>0.17391304347826086</v>
      </c>
      <c r="O145" s="5">
        <f t="shared" si="42"/>
        <v>-5</v>
      </c>
      <c r="Q145" s="5">
        <f t="shared" si="32"/>
        <v>3</v>
      </c>
      <c r="R145" s="24">
        <f t="shared" si="41"/>
        <v>0.11538461538461539</v>
      </c>
      <c r="S145" s="5">
        <f t="shared" si="43"/>
        <v>-8</v>
      </c>
      <c r="U145" s="5" t="str">
        <f t="shared" si="33"/>
        <v>Pass</v>
      </c>
      <c r="V145" s="5" t="str">
        <f t="shared" si="34"/>
        <v>Pass</v>
      </c>
      <c r="W145" s="5" t="str">
        <f t="shared" si="35"/>
        <v>Pass</v>
      </c>
      <c r="X145" s="5" t="str">
        <f t="shared" si="36"/>
        <v>Pass</v>
      </c>
    </row>
    <row r="146" spans="2:24" x14ac:dyDescent="0.25">
      <c r="B146" s="5">
        <v>26597</v>
      </c>
      <c r="D146" s="4">
        <v>19</v>
      </c>
      <c r="E146" s="5">
        <v>25</v>
      </c>
      <c r="F146" s="4">
        <v>25</v>
      </c>
      <c r="G146" s="4">
        <v>24</v>
      </c>
      <c r="I146" s="5">
        <f t="shared" si="37"/>
        <v>6</v>
      </c>
      <c r="J146" s="24">
        <f t="shared" si="38"/>
        <v>0.24</v>
      </c>
      <c r="K146" s="5">
        <f t="shared" si="39"/>
        <v>-7</v>
      </c>
      <c r="M146" s="5">
        <f t="shared" si="31"/>
        <v>0</v>
      </c>
      <c r="N146" s="24">
        <f t="shared" si="40"/>
        <v>0</v>
      </c>
      <c r="O146" s="5">
        <f t="shared" si="42"/>
        <v>-7</v>
      </c>
      <c r="Q146" s="5">
        <f t="shared" si="32"/>
        <v>-1</v>
      </c>
      <c r="R146" s="24">
        <f t="shared" si="41"/>
        <v>-4.1666666666666664E-2</v>
      </c>
      <c r="S146" s="5">
        <f t="shared" si="43"/>
        <v>-6</v>
      </c>
      <c r="U146" s="5" t="str">
        <f t="shared" si="33"/>
        <v>Pass</v>
      </c>
      <c r="V146" s="5" t="str">
        <f t="shared" si="34"/>
        <v>Pass</v>
      </c>
      <c r="W146" s="5" t="str">
        <f t="shared" si="35"/>
        <v>Pass</v>
      </c>
      <c r="X146" s="5" t="str">
        <f t="shared" si="36"/>
        <v>Pass</v>
      </c>
    </row>
    <row r="147" spans="2:24" x14ac:dyDescent="0.25">
      <c r="B147" s="5">
        <v>26617</v>
      </c>
      <c r="D147" s="4">
        <v>25</v>
      </c>
      <c r="E147" s="5">
        <v>32</v>
      </c>
      <c r="F147" s="4">
        <v>27</v>
      </c>
      <c r="G147" s="4">
        <v>21</v>
      </c>
      <c r="I147" s="5">
        <f t="shared" si="37"/>
        <v>7</v>
      </c>
      <c r="J147" s="24">
        <f t="shared" si="38"/>
        <v>0.21875</v>
      </c>
      <c r="K147" s="5">
        <f t="shared" si="39"/>
        <v>-14</v>
      </c>
      <c r="M147" s="5">
        <f t="shared" si="31"/>
        <v>-5</v>
      </c>
      <c r="N147" s="24">
        <f t="shared" si="40"/>
        <v>-0.18518518518518517</v>
      </c>
      <c r="O147" s="5">
        <f t="shared" si="42"/>
        <v>-9</v>
      </c>
      <c r="Q147" s="5">
        <f t="shared" si="32"/>
        <v>-6</v>
      </c>
      <c r="R147" s="24">
        <f t="shared" si="41"/>
        <v>-0.2857142857142857</v>
      </c>
      <c r="S147" s="5">
        <f t="shared" si="43"/>
        <v>-3</v>
      </c>
      <c r="U147" s="5" t="str">
        <f t="shared" si="33"/>
        <v>Pass</v>
      </c>
      <c r="V147" s="5" t="str">
        <f t="shared" si="34"/>
        <v>Pass</v>
      </c>
      <c r="W147" s="5" t="str">
        <f t="shared" si="35"/>
        <v>Pass</v>
      </c>
      <c r="X147" s="5" t="str">
        <f t="shared" si="36"/>
        <v>Pass</v>
      </c>
    </row>
    <row r="148" spans="2:24" x14ac:dyDescent="0.25">
      <c r="B148" s="5">
        <v>26618</v>
      </c>
      <c r="D148" s="4">
        <v>25</v>
      </c>
      <c r="E148" s="5">
        <v>21</v>
      </c>
      <c r="F148" s="4">
        <v>29</v>
      </c>
      <c r="G148" s="4">
        <v>23</v>
      </c>
      <c r="I148" s="5">
        <f t="shared" si="37"/>
        <v>-4</v>
      </c>
      <c r="J148" s="24">
        <f t="shared" si="38"/>
        <v>-0.19047619047619047</v>
      </c>
      <c r="K148" s="5">
        <f t="shared" si="39"/>
        <v>-3</v>
      </c>
      <c r="M148" s="5">
        <f t="shared" si="31"/>
        <v>8</v>
      </c>
      <c r="N148" s="24">
        <f t="shared" si="40"/>
        <v>0.27586206896551724</v>
      </c>
      <c r="O148" s="5">
        <f t="shared" si="42"/>
        <v>-11</v>
      </c>
      <c r="Q148" s="5">
        <f t="shared" si="32"/>
        <v>-6</v>
      </c>
      <c r="R148" s="24">
        <f t="shared" si="41"/>
        <v>-0.2608695652173913</v>
      </c>
      <c r="S148" s="5">
        <f t="shared" si="43"/>
        <v>-5</v>
      </c>
      <c r="U148" s="5" t="str">
        <f t="shared" si="33"/>
        <v>Pass</v>
      </c>
      <c r="V148" s="5" t="str">
        <f t="shared" si="34"/>
        <v>Pass</v>
      </c>
      <c r="W148" s="5" t="str">
        <f t="shared" si="35"/>
        <v>Pass</v>
      </c>
      <c r="X148" s="5" t="str">
        <f t="shared" si="36"/>
        <v>Pass</v>
      </c>
    </row>
    <row r="149" spans="2:24" x14ac:dyDescent="0.25">
      <c r="B149" s="5">
        <v>26657</v>
      </c>
      <c r="D149" s="4">
        <v>25</v>
      </c>
      <c r="E149" s="5">
        <v>21</v>
      </c>
      <c r="F149" s="4">
        <v>30</v>
      </c>
      <c r="G149" s="4">
        <v>20</v>
      </c>
      <c r="I149" s="5">
        <f t="shared" si="37"/>
        <v>-4</v>
      </c>
      <c r="J149" s="24">
        <f t="shared" si="38"/>
        <v>-0.19047619047619047</v>
      </c>
      <c r="K149" s="5">
        <f t="shared" si="39"/>
        <v>-3</v>
      </c>
      <c r="M149" s="5">
        <f t="shared" si="31"/>
        <v>9</v>
      </c>
      <c r="N149" s="24">
        <f t="shared" si="40"/>
        <v>0.3</v>
      </c>
      <c r="O149" s="5">
        <f t="shared" si="42"/>
        <v>-12</v>
      </c>
      <c r="Q149" s="5">
        <f t="shared" si="32"/>
        <v>-10</v>
      </c>
      <c r="R149" s="24">
        <f t="shared" si="41"/>
        <v>-0.5</v>
      </c>
      <c r="S149" s="5">
        <f t="shared" si="43"/>
        <v>-2</v>
      </c>
      <c r="U149" s="5" t="str">
        <f t="shared" si="33"/>
        <v>Pass</v>
      </c>
      <c r="V149" s="5" t="str">
        <f t="shared" si="34"/>
        <v>Pass</v>
      </c>
      <c r="W149" s="5" t="str">
        <f t="shared" si="35"/>
        <v>Pass</v>
      </c>
      <c r="X149" s="5" t="str">
        <f t="shared" si="36"/>
        <v>Pass</v>
      </c>
    </row>
    <row r="150" spans="2:24" x14ac:dyDescent="0.25">
      <c r="B150" s="5">
        <v>26659</v>
      </c>
      <c r="D150" s="4">
        <v>25</v>
      </c>
      <c r="E150" s="5">
        <v>25</v>
      </c>
      <c r="F150" s="4">
        <v>25</v>
      </c>
      <c r="G150" s="4">
        <v>23</v>
      </c>
      <c r="I150" s="5">
        <f t="shared" si="37"/>
        <v>0</v>
      </c>
      <c r="J150" s="24">
        <f t="shared" si="38"/>
        <v>0</v>
      </c>
      <c r="K150" s="5">
        <f t="shared" si="39"/>
        <v>-7</v>
      </c>
      <c r="M150" s="5">
        <f t="shared" si="31"/>
        <v>0</v>
      </c>
      <c r="N150" s="24">
        <f t="shared" si="40"/>
        <v>0</v>
      </c>
      <c r="O150" s="5">
        <f t="shared" si="42"/>
        <v>-7</v>
      </c>
      <c r="Q150" s="5">
        <f t="shared" si="32"/>
        <v>-2</v>
      </c>
      <c r="R150" s="24">
        <f t="shared" si="41"/>
        <v>-8.6956521739130432E-2</v>
      </c>
      <c r="S150" s="5">
        <f t="shared" si="43"/>
        <v>-5</v>
      </c>
      <c r="U150" s="5" t="str">
        <f t="shared" si="33"/>
        <v>Pass</v>
      </c>
      <c r="V150" s="5" t="str">
        <f t="shared" si="34"/>
        <v>Pass</v>
      </c>
      <c r="W150" s="5" t="str">
        <f t="shared" si="35"/>
        <v>Pass</v>
      </c>
      <c r="X150" s="5" t="str">
        <f t="shared" si="36"/>
        <v>Pass</v>
      </c>
    </row>
    <row r="151" spans="2:24" x14ac:dyDescent="0.25">
      <c r="B151" s="5">
        <v>26663</v>
      </c>
      <c r="D151" s="4">
        <v>24</v>
      </c>
      <c r="E151" s="4">
        <v>25</v>
      </c>
      <c r="F151" s="4">
        <v>26</v>
      </c>
      <c r="G151" s="4">
        <v>24</v>
      </c>
      <c r="I151" s="5">
        <f t="shared" si="37"/>
        <v>1</v>
      </c>
      <c r="J151" s="24">
        <f t="shared" si="38"/>
        <v>0.04</v>
      </c>
      <c r="K151" s="5">
        <f t="shared" si="39"/>
        <v>-7</v>
      </c>
      <c r="M151" s="5">
        <f t="shared" si="31"/>
        <v>1</v>
      </c>
      <c r="N151" s="24">
        <f t="shared" si="40"/>
        <v>3.8461538461538464E-2</v>
      </c>
      <c r="O151" s="5">
        <f t="shared" si="42"/>
        <v>-8</v>
      </c>
      <c r="Q151" s="5">
        <f t="shared" si="32"/>
        <v>-2</v>
      </c>
      <c r="R151" s="24">
        <f t="shared" si="41"/>
        <v>-8.3333333333333329E-2</v>
      </c>
      <c r="S151" s="5">
        <f t="shared" si="43"/>
        <v>-6</v>
      </c>
      <c r="U151" s="5" t="str">
        <f t="shared" si="33"/>
        <v>Pass</v>
      </c>
      <c r="V151" s="5" t="str">
        <f t="shared" si="34"/>
        <v>Pass</v>
      </c>
      <c r="W151" s="5" t="str">
        <f t="shared" si="35"/>
        <v>Pass</v>
      </c>
      <c r="X151" s="5" t="str">
        <f t="shared" si="36"/>
        <v>Pass</v>
      </c>
    </row>
    <row r="152" spans="2:24" x14ac:dyDescent="0.25">
      <c r="B152" s="5">
        <v>26675</v>
      </c>
      <c r="D152" s="4">
        <v>25</v>
      </c>
      <c r="E152" s="4">
        <v>26</v>
      </c>
      <c r="F152" s="4">
        <v>24</v>
      </c>
      <c r="G152" s="4">
        <v>26</v>
      </c>
      <c r="I152" s="5">
        <f t="shared" si="37"/>
        <v>1</v>
      </c>
      <c r="J152" s="24">
        <f t="shared" si="38"/>
        <v>3.8461538461538464E-2</v>
      </c>
      <c r="K152" s="5">
        <f t="shared" si="39"/>
        <v>-8</v>
      </c>
      <c r="M152" s="5">
        <f t="shared" si="31"/>
        <v>-2</v>
      </c>
      <c r="N152" s="24">
        <f t="shared" si="40"/>
        <v>-8.3333333333333329E-2</v>
      </c>
      <c r="O152" s="5">
        <f t="shared" si="42"/>
        <v>-6</v>
      </c>
      <c r="Q152" s="5">
        <f t="shared" si="32"/>
        <v>2</v>
      </c>
      <c r="R152" s="24">
        <f t="shared" si="41"/>
        <v>7.6923076923076927E-2</v>
      </c>
      <c r="S152" s="5">
        <f t="shared" si="43"/>
        <v>-8</v>
      </c>
      <c r="U152" s="5" t="str">
        <f t="shared" si="33"/>
        <v>Pass</v>
      </c>
      <c r="V152" s="5" t="str">
        <f t="shared" si="34"/>
        <v>Pass</v>
      </c>
      <c r="W152" s="5" t="str">
        <f t="shared" si="35"/>
        <v>Pass</v>
      </c>
      <c r="X152" s="5" t="str">
        <f t="shared" si="36"/>
        <v>Pass</v>
      </c>
    </row>
    <row r="153" spans="2:24" x14ac:dyDescent="0.25">
      <c r="B153" s="5">
        <v>26677</v>
      </c>
      <c r="D153" s="4">
        <v>25</v>
      </c>
      <c r="E153" s="5">
        <v>25</v>
      </c>
      <c r="F153" s="4">
        <v>21</v>
      </c>
      <c r="G153" s="4">
        <v>25</v>
      </c>
      <c r="I153" s="5">
        <f t="shared" si="37"/>
        <v>0</v>
      </c>
      <c r="J153" s="24">
        <f t="shared" si="38"/>
        <v>0</v>
      </c>
      <c r="K153" s="5">
        <f t="shared" si="39"/>
        <v>-7</v>
      </c>
      <c r="M153" s="5">
        <f t="shared" si="31"/>
        <v>-4</v>
      </c>
      <c r="N153" s="24">
        <f t="shared" si="40"/>
        <v>-0.19047619047619047</v>
      </c>
      <c r="O153" s="5">
        <f t="shared" si="42"/>
        <v>-3</v>
      </c>
      <c r="Q153" s="5">
        <f t="shared" si="32"/>
        <v>4</v>
      </c>
      <c r="R153" s="24">
        <f t="shared" si="41"/>
        <v>0.16</v>
      </c>
      <c r="S153" s="5">
        <f t="shared" si="43"/>
        <v>-7</v>
      </c>
      <c r="U153" s="5" t="str">
        <f t="shared" si="33"/>
        <v>Pass</v>
      </c>
      <c r="V153" s="5" t="str">
        <f t="shared" si="34"/>
        <v>Pass</v>
      </c>
      <c r="W153" s="5" t="str">
        <f t="shared" si="35"/>
        <v>Pass</v>
      </c>
      <c r="X153" s="5" t="str">
        <f t="shared" si="36"/>
        <v>Pass</v>
      </c>
    </row>
    <row r="154" spans="2:24" x14ac:dyDescent="0.25">
      <c r="B154" s="5">
        <v>26679</v>
      </c>
      <c r="D154" s="4">
        <v>46</v>
      </c>
      <c r="E154" s="5">
        <v>48</v>
      </c>
      <c r="F154" s="4">
        <v>20</v>
      </c>
      <c r="G154" s="4">
        <v>20</v>
      </c>
      <c r="I154" s="5">
        <f t="shared" si="37"/>
        <v>2</v>
      </c>
      <c r="J154" s="24">
        <f t="shared" si="38"/>
        <v>4.1666666666666664E-2</v>
      </c>
      <c r="K154" s="5">
        <f t="shared" si="39"/>
        <v>-30</v>
      </c>
      <c r="M154" s="5">
        <f t="shared" si="31"/>
        <v>-28</v>
      </c>
      <c r="N154" s="24">
        <f t="shared" si="40"/>
        <v>-1.4</v>
      </c>
      <c r="O154" s="5">
        <f t="shared" si="42"/>
        <v>-2</v>
      </c>
      <c r="Q154" s="5">
        <f t="shared" si="32"/>
        <v>0</v>
      </c>
      <c r="R154" s="24">
        <f t="shared" si="41"/>
        <v>0</v>
      </c>
      <c r="S154" s="5">
        <f t="shared" si="43"/>
        <v>-2</v>
      </c>
      <c r="U154" s="5" t="str">
        <f t="shared" si="33"/>
        <v>Pass</v>
      </c>
      <c r="V154" s="5" t="str">
        <f t="shared" si="34"/>
        <v>Pass</v>
      </c>
      <c r="W154" s="5" t="str">
        <f t="shared" si="35"/>
        <v>Pass</v>
      </c>
      <c r="X154" s="5" t="str">
        <f t="shared" si="36"/>
        <v>Pass</v>
      </c>
    </row>
    <row r="155" spans="2:24" x14ac:dyDescent="0.25">
      <c r="B155" s="5">
        <v>26681</v>
      </c>
      <c r="D155" s="4">
        <v>25</v>
      </c>
      <c r="E155" s="5">
        <v>25</v>
      </c>
      <c r="F155" s="4">
        <v>19</v>
      </c>
      <c r="G155" s="4">
        <v>15</v>
      </c>
      <c r="I155" s="5">
        <f t="shared" si="37"/>
        <v>0</v>
      </c>
      <c r="J155" s="24">
        <f t="shared" si="38"/>
        <v>0</v>
      </c>
      <c r="K155" s="5">
        <f t="shared" si="39"/>
        <v>-7</v>
      </c>
      <c r="M155" s="5">
        <f t="shared" si="31"/>
        <v>-6</v>
      </c>
      <c r="N155" s="24">
        <f t="shared" si="40"/>
        <v>-0.31578947368421051</v>
      </c>
      <c r="O155" s="5">
        <f t="shared" si="42"/>
        <v>-1</v>
      </c>
      <c r="Q155" s="5">
        <f t="shared" si="32"/>
        <v>-4</v>
      </c>
      <c r="R155" s="24">
        <f t="shared" si="41"/>
        <v>-0.26666666666666666</v>
      </c>
      <c r="S155" s="5">
        <f t="shared" si="43"/>
        <v>3</v>
      </c>
      <c r="U155" s="5" t="str">
        <f t="shared" si="33"/>
        <v>Pass</v>
      </c>
      <c r="V155" s="5" t="str">
        <f t="shared" si="34"/>
        <v>Pass</v>
      </c>
      <c r="W155" s="5" t="str">
        <f t="shared" si="35"/>
        <v>Pass</v>
      </c>
      <c r="X155" s="5" t="str">
        <f t="shared" si="36"/>
        <v>No Pass</v>
      </c>
    </row>
    <row r="156" spans="2:24" x14ac:dyDescent="0.25">
      <c r="B156" s="5">
        <v>26707</v>
      </c>
      <c r="D156" s="4">
        <v>25</v>
      </c>
      <c r="E156" s="5">
        <v>20</v>
      </c>
      <c r="F156" s="4">
        <v>25</v>
      </c>
      <c r="G156" s="4">
        <v>12</v>
      </c>
      <c r="I156" s="5">
        <f t="shared" si="37"/>
        <v>-5</v>
      </c>
      <c r="J156" s="24">
        <f t="shared" si="38"/>
        <v>-0.25</v>
      </c>
      <c r="K156" s="5">
        <f t="shared" si="39"/>
        <v>-2</v>
      </c>
      <c r="M156" s="5">
        <f t="shared" si="31"/>
        <v>5</v>
      </c>
      <c r="N156" s="24">
        <f t="shared" si="40"/>
        <v>0.2</v>
      </c>
      <c r="O156" s="5">
        <f t="shared" si="42"/>
        <v>-7</v>
      </c>
      <c r="Q156" s="5">
        <f t="shared" si="32"/>
        <v>-13</v>
      </c>
      <c r="R156" s="24">
        <f t="shared" si="41"/>
        <v>-1.0833333333333333</v>
      </c>
      <c r="S156" s="5">
        <f t="shared" si="43"/>
        <v>6</v>
      </c>
      <c r="U156" s="5" t="str">
        <f t="shared" si="33"/>
        <v>Pass</v>
      </c>
      <c r="V156" s="5" t="str">
        <f t="shared" si="34"/>
        <v>Pass</v>
      </c>
      <c r="W156" s="5" t="str">
        <f t="shared" si="35"/>
        <v>Pass</v>
      </c>
      <c r="X156" s="5" t="str">
        <f t="shared" si="36"/>
        <v>No Pass</v>
      </c>
    </row>
    <row r="157" spans="2:24" x14ac:dyDescent="0.25">
      <c r="B157" s="5">
        <v>26712</v>
      </c>
      <c r="D157" s="4">
        <v>47</v>
      </c>
      <c r="E157" s="5">
        <v>30</v>
      </c>
      <c r="F157" s="4">
        <v>25</v>
      </c>
      <c r="G157" s="4">
        <v>25</v>
      </c>
      <c r="I157" s="5">
        <f t="shared" si="37"/>
        <v>-17</v>
      </c>
      <c r="J157" s="24">
        <f t="shared" si="38"/>
        <v>-0.56666666666666665</v>
      </c>
      <c r="K157" s="5">
        <f t="shared" si="39"/>
        <v>-12</v>
      </c>
      <c r="M157" s="5">
        <f t="shared" si="31"/>
        <v>-5</v>
      </c>
      <c r="N157" s="24">
        <f t="shared" si="40"/>
        <v>-0.2</v>
      </c>
      <c r="O157" s="5">
        <f t="shared" si="42"/>
        <v>-7</v>
      </c>
      <c r="Q157" s="5">
        <f t="shared" si="32"/>
        <v>0</v>
      </c>
      <c r="R157" s="24">
        <f t="shared" si="41"/>
        <v>0</v>
      </c>
      <c r="S157" s="5">
        <f t="shared" si="43"/>
        <v>-7</v>
      </c>
      <c r="U157" s="5" t="str">
        <f t="shared" si="33"/>
        <v>Pass</v>
      </c>
      <c r="V157" s="5" t="str">
        <f t="shared" si="34"/>
        <v>Pass</v>
      </c>
      <c r="W157" s="5" t="str">
        <f t="shared" si="35"/>
        <v>Pass</v>
      </c>
      <c r="X157" s="5" t="str">
        <f t="shared" si="36"/>
        <v>Pass</v>
      </c>
    </row>
    <row r="158" spans="2:24" x14ac:dyDescent="0.25">
      <c r="B158" s="5">
        <v>26753</v>
      </c>
      <c r="D158" s="4">
        <v>12</v>
      </c>
      <c r="E158" s="5">
        <v>17</v>
      </c>
      <c r="F158" s="4">
        <v>23</v>
      </c>
      <c r="G158" s="4">
        <v>15</v>
      </c>
      <c r="I158" s="5">
        <f t="shared" si="37"/>
        <v>5</v>
      </c>
      <c r="J158" s="24">
        <f t="shared" si="38"/>
        <v>0.29411764705882354</v>
      </c>
      <c r="K158" s="5">
        <f t="shared" si="39"/>
        <v>1</v>
      </c>
      <c r="M158" s="5">
        <f t="shared" si="31"/>
        <v>6</v>
      </c>
      <c r="N158" s="24">
        <f t="shared" si="40"/>
        <v>0.2608695652173913</v>
      </c>
      <c r="O158" s="5">
        <f t="shared" si="42"/>
        <v>-5</v>
      </c>
      <c r="Q158" s="5">
        <f t="shared" si="32"/>
        <v>-8</v>
      </c>
      <c r="R158" s="24">
        <f t="shared" si="41"/>
        <v>-0.53333333333333333</v>
      </c>
      <c r="S158" s="5">
        <f t="shared" si="43"/>
        <v>3</v>
      </c>
      <c r="U158" s="5" t="str">
        <f t="shared" si="33"/>
        <v>No Pass</v>
      </c>
      <c r="V158" s="5" t="str">
        <f t="shared" si="34"/>
        <v>No Pass</v>
      </c>
      <c r="W158" s="5" t="str">
        <f t="shared" si="35"/>
        <v>Pass</v>
      </c>
      <c r="X158" s="5" t="str">
        <f t="shared" si="36"/>
        <v>No Pass</v>
      </c>
    </row>
    <row r="159" spans="2:24" x14ac:dyDescent="0.25">
      <c r="B159" s="5">
        <v>28187</v>
      </c>
      <c r="D159" s="4">
        <v>25</v>
      </c>
      <c r="E159" s="5">
        <v>20</v>
      </c>
      <c r="F159" s="4">
        <v>28</v>
      </c>
      <c r="G159" s="4">
        <v>20</v>
      </c>
      <c r="I159" s="5">
        <f t="shared" si="37"/>
        <v>-5</v>
      </c>
      <c r="J159" s="24">
        <f t="shared" si="38"/>
        <v>-0.25</v>
      </c>
      <c r="K159" s="5">
        <f t="shared" si="39"/>
        <v>-2</v>
      </c>
      <c r="M159" s="5">
        <f t="shared" si="31"/>
        <v>8</v>
      </c>
      <c r="N159" s="24">
        <f t="shared" si="40"/>
        <v>0.2857142857142857</v>
      </c>
      <c r="O159" s="5">
        <f t="shared" si="42"/>
        <v>-10</v>
      </c>
      <c r="Q159" s="5">
        <f t="shared" si="32"/>
        <v>-8</v>
      </c>
      <c r="R159" s="24">
        <f t="shared" si="41"/>
        <v>-0.4</v>
      </c>
      <c r="S159" s="5">
        <f t="shared" si="43"/>
        <v>-2</v>
      </c>
      <c r="U159" s="5" t="str">
        <f t="shared" si="33"/>
        <v>Pass</v>
      </c>
      <c r="V159" s="5" t="str">
        <f t="shared" si="34"/>
        <v>Pass</v>
      </c>
      <c r="W159" s="5" t="str">
        <f t="shared" si="35"/>
        <v>Pass</v>
      </c>
      <c r="X159" s="5" t="str">
        <f t="shared" si="36"/>
        <v>Pass</v>
      </c>
    </row>
    <row r="160" spans="2:24" x14ac:dyDescent="0.25">
      <c r="F160" s="4"/>
      <c r="G160" s="4"/>
      <c r="J160" s="24"/>
      <c r="N160" s="24"/>
      <c r="R160" s="24"/>
    </row>
  </sheetData>
  <mergeCells count="5">
    <mergeCell ref="U2:X2"/>
    <mergeCell ref="D2:G2"/>
    <mergeCell ref="I2:K2"/>
    <mergeCell ref="M2:O2"/>
    <mergeCell ref="Q2:S2"/>
  </mergeCells>
  <conditionalFormatting sqref="I4:I1048576">
    <cfRule type="cellIs" dxfId="153" priority="24" operator="lessThan">
      <formula>0</formula>
    </cfRule>
    <cfRule type="cellIs" dxfId="152" priority="25" operator="equal">
      <formula>0</formula>
    </cfRule>
    <cfRule type="cellIs" dxfId="151" priority="26" operator="greaterThan">
      <formula>0</formula>
    </cfRule>
  </conditionalFormatting>
  <conditionalFormatting sqref="K2 K4:K1048576">
    <cfRule type="cellIs" dxfId="150" priority="22" operator="greaterThan">
      <formula>0</formula>
    </cfRule>
    <cfRule type="cellIs" dxfId="149" priority="23" operator="greaterThan">
      <formula>0</formula>
    </cfRule>
  </conditionalFormatting>
  <conditionalFormatting sqref="K2:K1048576">
    <cfRule type="cellIs" dxfId="148" priority="20" operator="equal">
      <formula>0</formula>
    </cfRule>
    <cfRule type="cellIs" dxfId="147" priority="21" operator="lessThan">
      <formula>0</formula>
    </cfRule>
  </conditionalFormatting>
  <conditionalFormatting sqref="M4:M1048576">
    <cfRule type="cellIs" dxfId="146" priority="13" operator="equal">
      <formula>0</formula>
    </cfRule>
    <cfRule type="cellIs" dxfId="145" priority="14" operator="lessThan">
      <formula>0</formula>
    </cfRule>
    <cfRule type="cellIs" dxfId="144" priority="15" operator="greaterThan">
      <formula>0</formula>
    </cfRule>
    <cfRule type="cellIs" dxfId="143" priority="17" operator="equal">
      <formula>0</formula>
    </cfRule>
    <cfRule type="cellIs" dxfId="142" priority="18" operator="lessThan">
      <formula>0</formula>
    </cfRule>
    <cfRule type="cellIs" dxfId="141" priority="19" operator="greaterThan">
      <formula>0</formula>
    </cfRule>
  </conditionalFormatting>
  <conditionalFormatting sqref="K1:K1048576">
    <cfRule type="cellIs" dxfId="140" priority="16" operator="lessThan">
      <formula>0</formula>
    </cfRule>
  </conditionalFormatting>
  <conditionalFormatting sqref="O4:O1048576">
    <cfRule type="cellIs" dxfId="139" priority="10" operator="equal">
      <formula>0</formula>
    </cfRule>
    <cfRule type="cellIs" dxfId="138" priority="11" operator="greaterThan">
      <formula>0</formula>
    </cfRule>
    <cfRule type="cellIs" dxfId="137" priority="12" operator="lessThan">
      <formula>0</formula>
    </cfRule>
  </conditionalFormatting>
  <conditionalFormatting sqref="Q4:Q1048576">
    <cfRule type="cellIs" dxfId="136" priority="7" operator="equal">
      <formula>0</formula>
    </cfRule>
    <cfRule type="cellIs" dxfId="135" priority="8" operator="lessThan">
      <formula>0</formula>
    </cfRule>
    <cfRule type="cellIs" dxfId="134" priority="9" operator="greaterThan">
      <formula>0</formula>
    </cfRule>
  </conditionalFormatting>
  <conditionalFormatting sqref="S4:S1048576">
    <cfRule type="cellIs" dxfId="133" priority="4" operator="equal">
      <formula>0</formula>
    </cfRule>
    <cfRule type="cellIs" dxfId="132" priority="5" operator="lessThan">
      <formula>0</formula>
    </cfRule>
    <cfRule type="cellIs" dxfId="131" priority="6" operator="greaterThan">
      <formula>0</formula>
    </cfRule>
  </conditionalFormatting>
  <conditionalFormatting sqref="U1:X1048576">
    <cfRule type="cellIs" dxfId="130" priority="1" operator="equal">
      <formula>"No Pass"</formula>
    </cfRule>
    <cfRule type="cellIs" dxfId="129" priority="2" operator="equal">
      <formula>"Pass"</formula>
    </cfRule>
    <cfRule type="cellIs" dxfId="128" priority="3" operator="equal">
      <formula>"""Pass"""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59"/>
  <sheetViews>
    <sheetView zoomScale="90" zoomScaleNormal="90" workbookViewId="0">
      <selection activeCell="C2" sqref="C2"/>
    </sheetView>
  </sheetViews>
  <sheetFormatPr defaultRowHeight="15" x14ac:dyDescent="0.25"/>
  <cols>
    <col min="1" max="1" width="9.140625" style="5"/>
    <col min="2" max="2" width="11" style="5" customWidth="1"/>
    <col min="3" max="3" width="9.140625" style="5"/>
    <col min="4" max="4" width="9.140625" style="4"/>
    <col min="5" max="8" width="9.140625" style="5"/>
    <col min="9" max="9" width="9.5703125" style="5" customWidth="1"/>
    <col min="10" max="10" width="10.140625" style="5" bestFit="1" customWidth="1"/>
    <col min="11" max="11" width="14" style="5" bestFit="1" customWidth="1"/>
    <col min="12" max="12" width="9.140625" style="5"/>
    <col min="13" max="13" width="9.140625" style="5" customWidth="1"/>
    <col min="14" max="14" width="10.42578125" style="5" bestFit="1" customWidth="1"/>
    <col min="15" max="15" width="14" style="5" bestFit="1" customWidth="1"/>
    <col min="16" max="16" width="13.7109375" style="5" customWidth="1"/>
    <col min="17" max="17" width="10.85546875" style="5" customWidth="1"/>
    <col min="18" max="18" width="12.5703125" style="5" customWidth="1"/>
    <col min="19" max="19" width="14.85546875" style="5" customWidth="1"/>
    <col min="20" max="20" width="10" style="5" customWidth="1"/>
    <col min="21" max="21" width="10.5703125" style="5" customWidth="1"/>
    <col min="22" max="16384" width="9.140625" style="5"/>
  </cols>
  <sheetData>
    <row r="2" spans="2:24" ht="15.75" x14ac:dyDescent="0.25">
      <c r="B2" s="17"/>
      <c r="C2" s="17"/>
      <c r="D2" s="39" t="s">
        <v>49</v>
      </c>
      <c r="E2" s="39"/>
      <c r="F2" s="39"/>
      <c r="G2" s="39"/>
      <c r="H2" s="17"/>
      <c r="I2" s="39" t="s">
        <v>57</v>
      </c>
      <c r="J2" s="39"/>
      <c r="K2" s="39"/>
      <c r="L2" s="16"/>
      <c r="M2" s="39" t="s">
        <v>58</v>
      </c>
      <c r="N2" s="39"/>
      <c r="O2" s="39"/>
      <c r="P2" s="17"/>
      <c r="Q2" s="39" t="s">
        <v>59</v>
      </c>
      <c r="R2" s="39"/>
      <c r="S2" s="39"/>
      <c r="T2" s="17"/>
      <c r="U2" s="39" t="s">
        <v>54</v>
      </c>
      <c r="V2" s="39"/>
      <c r="W2" s="39"/>
      <c r="X2" s="39"/>
    </row>
    <row r="3" spans="2:24" ht="47.25" x14ac:dyDescent="0.25">
      <c r="B3" s="14" t="s">
        <v>48</v>
      </c>
      <c r="C3" s="17"/>
      <c r="D3" s="16" t="s">
        <v>50</v>
      </c>
      <c r="E3" s="14" t="s">
        <v>51</v>
      </c>
      <c r="F3" s="14" t="s">
        <v>52</v>
      </c>
      <c r="G3" s="14" t="s">
        <v>53</v>
      </c>
      <c r="H3" s="17"/>
      <c r="I3" s="18" t="s">
        <v>64</v>
      </c>
      <c r="J3" s="18" t="s">
        <v>55</v>
      </c>
      <c r="K3" s="18" t="s">
        <v>56</v>
      </c>
      <c r="L3" s="17"/>
      <c r="M3" s="18" t="s">
        <v>64</v>
      </c>
      <c r="N3" s="14" t="s">
        <v>55</v>
      </c>
      <c r="O3" s="18" t="s">
        <v>56</v>
      </c>
      <c r="P3" s="17"/>
      <c r="Q3" s="18" t="s">
        <v>64</v>
      </c>
      <c r="R3" s="14" t="s">
        <v>55</v>
      </c>
      <c r="S3" s="18" t="s">
        <v>56</v>
      </c>
      <c r="T3" s="17"/>
      <c r="U3" s="18" t="s">
        <v>50</v>
      </c>
      <c r="V3" s="18" t="s">
        <v>51</v>
      </c>
      <c r="W3" s="18" t="s">
        <v>52</v>
      </c>
      <c r="X3" s="18" t="s">
        <v>53</v>
      </c>
    </row>
    <row r="4" spans="2:24" x14ac:dyDescent="0.25">
      <c r="B4" s="5">
        <v>21405</v>
      </c>
      <c r="D4" s="4">
        <v>20</v>
      </c>
      <c r="E4" s="5">
        <v>25</v>
      </c>
      <c r="F4" s="5">
        <v>25</v>
      </c>
      <c r="G4" s="5">
        <v>26</v>
      </c>
      <c r="I4" s="5">
        <f t="shared" ref="I4:I67" si="0">E4-D4</f>
        <v>5</v>
      </c>
      <c r="J4" s="24">
        <f>I4/E4</f>
        <v>0.2</v>
      </c>
      <c r="K4" s="5">
        <f>24-E4</f>
        <v>-1</v>
      </c>
      <c r="M4" s="5">
        <f t="shared" ref="M4:M67" si="1">F4-E4</f>
        <v>0</v>
      </c>
      <c r="N4" s="24">
        <f>M4/F4</f>
        <v>0</v>
      </c>
      <c r="O4" s="5">
        <f>24-F4</f>
        <v>-1</v>
      </c>
      <c r="Q4" s="5">
        <f t="shared" ref="Q4:Q67" si="2">G4-F4</f>
        <v>1</v>
      </c>
      <c r="R4" s="24">
        <f>Q4/G4</f>
        <v>3.8461538461538464E-2</v>
      </c>
      <c r="S4" s="5">
        <f>24-G4</f>
        <v>-2</v>
      </c>
      <c r="U4" s="5" t="str">
        <f t="shared" ref="U4:X35" si="3">IF(D4&gt;=24,"Pass","No Pass")</f>
        <v>No Pass</v>
      </c>
      <c r="V4" s="5" t="str">
        <f t="shared" si="3"/>
        <v>Pass</v>
      </c>
      <c r="W4" s="5" t="str">
        <f t="shared" si="3"/>
        <v>Pass</v>
      </c>
      <c r="X4" s="5" t="str">
        <f t="shared" si="3"/>
        <v>Pass</v>
      </c>
    </row>
    <row r="5" spans="2:24" x14ac:dyDescent="0.25">
      <c r="B5" s="5">
        <v>21665</v>
      </c>
      <c r="D5" s="4">
        <v>25</v>
      </c>
      <c r="E5" s="5">
        <v>22</v>
      </c>
      <c r="F5" s="5">
        <v>30</v>
      </c>
      <c r="G5" s="5">
        <v>31</v>
      </c>
      <c r="I5" s="5">
        <f t="shared" si="0"/>
        <v>-3</v>
      </c>
      <c r="J5" s="24">
        <f>I5/E5</f>
        <v>-0.13636363636363635</v>
      </c>
      <c r="K5" s="5">
        <f t="shared" ref="K5:K68" si="4">24-E5</f>
        <v>2</v>
      </c>
      <c r="M5" s="5">
        <f t="shared" si="1"/>
        <v>8</v>
      </c>
      <c r="N5" s="24">
        <f>M5/F5</f>
        <v>0.26666666666666666</v>
      </c>
      <c r="O5" s="5">
        <f t="shared" ref="O5:O68" si="5">24-F5</f>
        <v>-6</v>
      </c>
      <c r="Q5" s="5">
        <f t="shared" si="2"/>
        <v>1</v>
      </c>
      <c r="R5" s="24">
        <f>Q5/G5</f>
        <v>3.2258064516129031E-2</v>
      </c>
      <c r="S5" s="5">
        <f t="shared" ref="S5:S68" si="6">24-G5</f>
        <v>-7</v>
      </c>
      <c r="U5" s="5" t="str">
        <f t="shared" si="3"/>
        <v>Pass</v>
      </c>
      <c r="V5" s="5" t="str">
        <f t="shared" si="3"/>
        <v>No Pass</v>
      </c>
      <c r="W5" s="5" t="str">
        <f t="shared" si="3"/>
        <v>Pass</v>
      </c>
      <c r="X5" s="5" t="str">
        <f t="shared" si="3"/>
        <v>Pass</v>
      </c>
    </row>
    <row r="6" spans="2:24" x14ac:dyDescent="0.25">
      <c r="B6" s="5">
        <v>21715</v>
      </c>
      <c r="D6" s="4">
        <v>15</v>
      </c>
      <c r="E6" s="5">
        <v>10</v>
      </c>
      <c r="F6" s="5">
        <v>15</v>
      </c>
      <c r="G6" s="5">
        <v>17</v>
      </c>
      <c r="I6" s="5">
        <f t="shared" si="0"/>
        <v>-5</v>
      </c>
      <c r="J6" s="24">
        <f t="shared" ref="J6:J69" si="7">I6/E6</f>
        <v>-0.5</v>
      </c>
      <c r="K6" s="5">
        <f t="shared" si="4"/>
        <v>14</v>
      </c>
      <c r="M6" s="5">
        <f t="shared" si="1"/>
        <v>5</v>
      </c>
      <c r="N6" s="24">
        <f t="shared" ref="N6:N69" si="8">M6/F6</f>
        <v>0.33333333333333331</v>
      </c>
      <c r="O6" s="5">
        <f t="shared" si="5"/>
        <v>9</v>
      </c>
      <c r="Q6" s="5">
        <f t="shared" si="2"/>
        <v>2</v>
      </c>
      <c r="R6" s="24">
        <f t="shared" ref="R6:R69" si="9">Q6/G6</f>
        <v>0.11764705882352941</v>
      </c>
      <c r="S6" s="5">
        <f t="shared" si="6"/>
        <v>7</v>
      </c>
      <c r="U6" s="5" t="str">
        <f t="shared" si="3"/>
        <v>No Pass</v>
      </c>
      <c r="V6" s="5" t="str">
        <f t="shared" si="3"/>
        <v>No Pass</v>
      </c>
      <c r="W6" s="5" t="str">
        <f t="shared" si="3"/>
        <v>No Pass</v>
      </c>
      <c r="X6" s="5" t="str">
        <f t="shared" si="3"/>
        <v>No Pass</v>
      </c>
    </row>
    <row r="7" spans="2:24" x14ac:dyDescent="0.25">
      <c r="B7" s="5">
        <v>22072</v>
      </c>
      <c r="D7" s="4">
        <v>12</v>
      </c>
      <c r="E7" s="5">
        <v>18</v>
      </c>
      <c r="F7" s="5">
        <v>25</v>
      </c>
      <c r="G7" s="5">
        <v>25</v>
      </c>
      <c r="I7" s="5">
        <f t="shared" si="0"/>
        <v>6</v>
      </c>
      <c r="J7" s="24">
        <f t="shared" si="7"/>
        <v>0.33333333333333331</v>
      </c>
      <c r="K7" s="5">
        <f t="shared" si="4"/>
        <v>6</v>
      </c>
      <c r="M7" s="5">
        <f t="shared" si="1"/>
        <v>7</v>
      </c>
      <c r="N7" s="24">
        <f t="shared" si="8"/>
        <v>0.28000000000000003</v>
      </c>
      <c r="O7" s="5">
        <f t="shared" si="5"/>
        <v>-1</v>
      </c>
      <c r="Q7" s="5">
        <f t="shared" si="2"/>
        <v>0</v>
      </c>
      <c r="R7" s="24">
        <f t="shared" si="9"/>
        <v>0</v>
      </c>
      <c r="S7" s="5">
        <f t="shared" si="6"/>
        <v>-1</v>
      </c>
      <c r="U7" s="5" t="str">
        <f t="shared" si="3"/>
        <v>No Pass</v>
      </c>
      <c r="V7" s="5" t="str">
        <f t="shared" si="3"/>
        <v>No Pass</v>
      </c>
      <c r="W7" s="5" t="str">
        <f t="shared" si="3"/>
        <v>Pass</v>
      </c>
      <c r="X7" s="5" t="str">
        <f t="shared" si="3"/>
        <v>Pass</v>
      </c>
    </row>
    <row r="8" spans="2:24" x14ac:dyDescent="0.25">
      <c r="B8" s="5">
        <v>22330</v>
      </c>
      <c r="D8" s="4">
        <v>4</v>
      </c>
      <c r="E8" s="5">
        <v>6</v>
      </c>
      <c r="F8" s="5">
        <v>22</v>
      </c>
      <c r="G8" s="5">
        <v>20</v>
      </c>
      <c r="I8" s="5">
        <f t="shared" si="0"/>
        <v>2</v>
      </c>
      <c r="J8" s="24">
        <f t="shared" si="7"/>
        <v>0.33333333333333331</v>
      </c>
      <c r="K8" s="5">
        <f t="shared" si="4"/>
        <v>18</v>
      </c>
      <c r="M8" s="5">
        <f t="shared" si="1"/>
        <v>16</v>
      </c>
      <c r="N8" s="24">
        <f t="shared" si="8"/>
        <v>0.72727272727272729</v>
      </c>
      <c r="O8" s="5">
        <f t="shared" si="5"/>
        <v>2</v>
      </c>
      <c r="Q8" s="5">
        <f t="shared" si="2"/>
        <v>-2</v>
      </c>
      <c r="R8" s="24">
        <f t="shared" si="9"/>
        <v>-0.1</v>
      </c>
      <c r="S8" s="5">
        <f t="shared" si="6"/>
        <v>4</v>
      </c>
      <c r="U8" s="5" t="str">
        <f t="shared" si="3"/>
        <v>No Pass</v>
      </c>
      <c r="V8" s="5" t="str">
        <f t="shared" si="3"/>
        <v>No Pass</v>
      </c>
      <c r="W8" s="5" t="str">
        <f t="shared" si="3"/>
        <v>No Pass</v>
      </c>
      <c r="X8" s="5" t="str">
        <f t="shared" si="3"/>
        <v>No Pass</v>
      </c>
    </row>
    <row r="9" spans="2:24" x14ac:dyDescent="0.25">
      <c r="B9" s="5">
        <v>23772</v>
      </c>
      <c r="D9" s="4">
        <v>25</v>
      </c>
      <c r="E9" s="5">
        <v>26</v>
      </c>
      <c r="F9" s="5">
        <v>15</v>
      </c>
      <c r="G9" s="5">
        <v>20</v>
      </c>
      <c r="I9" s="5">
        <f t="shared" si="0"/>
        <v>1</v>
      </c>
      <c r="J9" s="24">
        <f t="shared" si="7"/>
        <v>3.8461538461538464E-2</v>
      </c>
      <c r="K9" s="5">
        <f t="shared" si="4"/>
        <v>-2</v>
      </c>
      <c r="M9" s="5">
        <f t="shared" si="1"/>
        <v>-11</v>
      </c>
      <c r="N9" s="24">
        <f t="shared" si="8"/>
        <v>-0.73333333333333328</v>
      </c>
      <c r="O9" s="5">
        <f t="shared" si="5"/>
        <v>9</v>
      </c>
      <c r="Q9" s="5">
        <f t="shared" si="2"/>
        <v>5</v>
      </c>
      <c r="R9" s="24">
        <f t="shared" si="9"/>
        <v>0.25</v>
      </c>
      <c r="S9" s="5">
        <f t="shared" si="6"/>
        <v>4</v>
      </c>
      <c r="U9" s="5" t="str">
        <f t="shared" si="3"/>
        <v>Pass</v>
      </c>
      <c r="V9" s="5" t="str">
        <f t="shared" si="3"/>
        <v>Pass</v>
      </c>
      <c r="W9" s="5" t="str">
        <f t="shared" si="3"/>
        <v>No Pass</v>
      </c>
      <c r="X9" s="5" t="str">
        <f t="shared" si="3"/>
        <v>No Pass</v>
      </c>
    </row>
    <row r="10" spans="2:24" x14ac:dyDescent="0.25">
      <c r="B10" s="5">
        <v>23874</v>
      </c>
      <c r="D10" s="4">
        <v>25</v>
      </c>
      <c r="E10" s="5">
        <v>25</v>
      </c>
      <c r="F10" s="5">
        <v>30</v>
      </c>
      <c r="G10" s="5">
        <v>29</v>
      </c>
      <c r="I10" s="5">
        <f t="shared" si="0"/>
        <v>0</v>
      </c>
      <c r="J10" s="24">
        <f t="shared" si="7"/>
        <v>0</v>
      </c>
      <c r="K10" s="5">
        <f t="shared" si="4"/>
        <v>-1</v>
      </c>
      <c r="M10" s="5">
        <f t="shared" si="1"/>
        <v>5</v>
      </c>
      <c r="N10" s="24">
        <f t="shared" si="8"/>
        <v>0.16666666666666666</v>
      </c>
      <c r="O10" s="5">
        <f t="shared" si="5"/>
        <v>-6</v>
      </c>
      <c r="Q10" s="5">
        <f t="shared" si="2"/>
        <v>-1</v>
      </c>
      <c r="R10" s="24">
        <f t="shared" si="9"/>
        <v>-3.4482758620689655E-2</v>
      </c>
      <c r="S10" s="5">
        <f t="shared" si="6"/>
        <v>-5</v>
      </c>
      <c r="U10" s="5" t="str">
        <f t="shared" si="3"/>
        <v>Pass</v>
      </c>
      <c r="V10" s="5" t="str">
        <f t="shared" si="3"/>
        <v>Pass</v>
      </c>
      <c r="W10" s="5" t="str">
        <f t="shared" si="3"/>
        <v>Pass</v>
      </c>
      <c r="X10" s="5" t="str">
        <f t="shared" si="3"/>
        <v>Pass</v>
      </c>
    </row>
    <row r="11" spans="2:24" x14ac:dyDescent="0.25">
      <c r="B11" s="5">
        <v>23976</v>
      </c>
      <c r="D11" s="4">
        <v>25</v>
      </c>
      <c r="E11" s="5">
        <v>25</v>
      </c>
      <c r="F11" s="5">
        <v>28</v>
      </c>
      <c r="G11" s="5">
        <v>25</v>
      </c>
      <c r="I11" s="5">
        <f t="shared" si="0"/>
        <v>0</v>
      </c>
      <c r="J11" s="24">
        <f t="shared" si="7"/>
        <v>0</v>
      </c>
      <c r="K11" s="5">
        <f t="shared" si="4"/>
        <v>-1</v>
      </c>
      <c r="M11" s="5">
        <f t="shared" si="1"/>
        <v>3</v>
      </c>
      <c r="N11" s="24">
        <f t="shared" si="8"/>
        <v>0.10714285714285714</v>
      </c>
      <c r="O11" s="5">
        <f t="shared" si="5"/>
        <v>-4</v>
      </c>
      <c r="Q11" s="5">
        <f t="shared" si="2"/>
        <v>-3</v>
      </c>
      <c r="R11" s="24">
        <f t="shared" si="9"/>
        <v>-0.12</v>
      </c>
      <c r="S11" s="5">
        <f t="shared" si="6"/>
        <v>-1</v>
      </c>
      <c r="U11" s="5" t="str">
        <f t="shared" si="3"/>
        <v>Pass</v>
      </c>
      <c r="V11" s="5" t="str">
        <f t="shared" si="3"/>
        <v>Pass</v>
      </c>
      <c r="W11" s="5" t="str">
        <f t="shared" si="3"/>
        <v>Pass</v>
      </c>
      <c r="X11" s="5" t="str">
        <f t="shared" si="3"/>
        <v>Pass</v>
      </c>
    </row>
    <row r="12" spans="2:24" x14ac:dyDescent="0.25">
      <c r="B12" s="5">
        <v>23978</v>
      </c>
      <c r="D12" s="4">
        <v>25</v>
      </c>
      <c r="E12" s="5">
        <v>25</v>
      </c>
      <c r="F12" s="5">
        <v>15</v>
      </c>
      <c r="G12" s="5">
        <v>20</v>
      </c>
      <c r="I12" s="5">
        <f t="shared" si="0"/>
        <v>0</v>
      </c>
      <c r="J12" s="24">
        <f t="shared" si="7"/>
        <v>0</v>
      </c>
      <c r="K12" s="5">
        <f t="shared" si="4"/>
        <v>-1</v>
      </c>
      <c r="M12" s="5">
        <f t="shared" si="1"/>
        <v>-10</v>
      </c>
      <c r="N12" s="24">
        <f t="shared" si="8"/>
        <v>-0.66666666666666663</v>
      </c>
      <c r="O12" s="5">
        <f t="shared" si="5"/>
        <v>9</v>
      </c>
      <c r="Q12" s="5">
        <f t="shared" si="2"/>
        <v>5</v>
      </c>
      <c r="R12" s="24">
        <f t="shared" si="9"/>
        <v>0.25</v>
      </c>
      <c r="S12" s="5">
        <f t="shared" si="6"/>
        <v>4</v>
      </c>
      <c r="U12" s="5" t="str">
        <f t="shared" si="3"/>
        <v>Pass</v>
      </c>
      <c r="V12" s="5" t="str">
        <f t="shared" si="3"/>
        <v>Pass</v>
      </c>
      <c r="W12" s="5" t="str">
        <f t="shared" si="3"/>
        <v>No Pass</v>
      </c>
      <c r="X12" s="5" t="str">
        <f t="shared" si="3"/>
        <v>No Pass</v>
      </c>
    </row>
    <row r="13" spans="2:24" x14ac:dyDescent="0.25">
      <c r="B13" s="5">
        <v>24050</v>
      </c>
      <c r="D13" s="4">
        <v>25</v>
      </c>
      <c r="E13" s="5">
        <v>24</v>
      </c>
      <c r="F13" s="5">
        <v>25</v>
      </c>
      <c r="G13" s="5">
        <v>25</v>
      </c>
      <c r="I13" s="5">
        <f t="shared" si="0"/>
        <v>-1</v>
      </c>
      <c r="J13" s="24">
        <f t="shared" si="7"/>
        <v>-4.1666666666666664E-2</v>
      </c>
      <c r="K13" s="5">
        <f t="shared" si="4"/>
        <v>0</v>
      </c>
      <c r="M13" s="5">
        <f t="shared" si="1"/>
        <v>1</v>
      </c>
      <c r="N13" s="24">
        <f t="shared" si="8"/>
        <v>0.04</v>
      </c>
      <c r="O13" s="5">
        <f t="shared" si="5"/>
        <v>-1</v>
      </c>
      <c r="Q13" s="5">
        <f t="shared" si="2"/>
        <v>0</v>
      </c>
      <c r="R13" s="24">
        <f t="shared" si="9"/>
        <v>0</v>
      </c>
      <c r="S13" s="5">
        <f t="shared" si="6"/>
        <v>-1</v>
      </c>
      <c r="U13" s="5" t="str">
        <f t="shared" si="3"/>
        <v>Pass</v>
      </c>
      <c r="V13" s="5" t="str">
        <f t="shared" si="3"/>
        <v>Pass</v>
      </c>
      <c r="W13" s="5" t="str">
        <f t="shared" si="3"/>
        <v>Pass</v>
      </c>
      <c r="X13" s="5" t="str">
        <f t="shared" si="3"/>
        <v>Pass</v>
      </c>
    </row>
    <row r="14" spans="2:24" x14ac:dyDescent="0.25">
      <c r="B14" s="5">
        <v>24276</v>
      </c>
      <c r="D14" s="4">
        <v>25</v>
      </c>
      <c r="E14" s="5">
        <v>22</v>
      </c>
      <c r="F14" s="5">
        <v>20</v>
      </c>
      <c r="G14" s="5">
        <v>22</v>
      </c>
      <c r="I14" s="5">
        <f t="shared" si="0"/>
        <v>-3</v>
      </c>
      <c r="J14" s="24">
        <f t="shared" si="7"/>
        <v>-0.13636363636363635</v>
      </c>
      <c r="K14" s="5">
        <f t="shared" si="4"/>
        <v>2</v>
      </c>
      <c r="M14" s="5">
        <f t="shared" si="1"/>
        <v>-2</v>
      </c>
      <c r="N14" s="24">
        <f t="shared" si="8"/>
        <v>-0.1</v>
      </c>
      <c r="O14" s="5">
        <f t="shared" si="5"/>
        <v>4</v>
      </c>
      <c r="Q14" s="5">
        <f t="shared" si="2"/>
        <v>2</v>
      </c>
      <c r="R14" s="24">
        <f t="shared" si="9"/>
        <v>9.0909090909090912E-2</v>
      </c>
      <c r="S14" s="5">
        <f t="shared" si="6"/>
        <v>2</v>
      </c>
      <c r="U14" s="5" t="str">
        <f t="shared" si="3"/>
        <v>Pass</v>
      </c>
      <c r="V14" s="5" t="str">
        <f t="shared" si="3"/>
        <v>No Pass</v>
      </c>
      <c r="W14" s="5" t="str">
        <f t="shared" si="3"/>
        <v>No Pass</v>
      </c>
      <c r="X14" s="5" t="str">
        <f t="shared" si="3"/>
        <v>No Pass</v>
      </c>
    </row>
    <row r="15" spans="2:24" x14ac:dyDescent="0.25">
      <c r="B15" s="5">
        <v>24356</v>
      </c>
      <c r="D15" s="4">
        <v>25</v>
      </c>
      <c r="E15" s="5">
        <v>21</v>
      </c>
      <c r="F15" s="5">
        <v>15</v>
      </c>
      <c r="G15" s="5">
        <v>12</v>
      </c>
      <c r="I15" s="5">
        <f t="shared" si="0"/>
        <v>-4</v>
      </c>
      <c r="J15" s="24">
        <f t="shared" si="7"/>
        <v>-0.19047619047619047</v>
      </c>
      <c r="K15" s="5">
        <f t="shared" si="4"/>
        <v>3</v>
      </c>
      <c r="M15" s="5">
        <f t="shared" si="1"/>
        <v>-6</v>
      </c>
      <c r="N15" s="24">
        <f t="shared" si="8"/>
        <v>-0.4</v>
      </c>
      <c r="O15" s="5">
        <f t="shared" si="5"/>
        <v>9</v>
      </c>
      <c r="Q15" s="5">
        <f t="shared" si="2"/>
        <v>-3</v>
      </c>
      <c r="R15" s="24">
        <f t="shared" si="9"/>
        <v>-0.25</v>
      </c>
      <c r="S15" s="5">
        <f t="shared" si="6"/>
        <v>12</v>
      </c>
      <c r="U15" s="5" t="str">
        <f t="shared" si="3"/>
        <v>Pass</v>
      </c>
      <c r="V15" s="5" t="str">
        <f t="shared" si="3"/>
        <v>No Pass</v>
      </c>
      <c r="W15" s="5" t="str">
        <f t="shared" si="3"/>
        <v>No Pass</v>
      </c>
      <c r="X15" s="5" t="str">
        <f t="shared" si="3"/>
        <v>No Pass</v>
      </c>
    </row>
    <row r="16" spans="2:24" x14ac:dyDescent="0.25">
      <c r="B16" s="5">
        <v>24512</v>
      </c>
      <c r="D16" s="4">
        <v>15</v>
      </c>
      <c r="E16" s="5">
        <v>25</v>
      </c>
      <c r="F16" s="5">
        <v>26</v>
      </c>
      <c r="G16" s="5">
        <v>26</v>
      </c>
      <c r="I16" s="5">
        <f t="shared" si="0"/>
        <v>10</v>
      </c>
      <c r="J16" s="24">
        <f t="shared" si="7"/>
        <v>0.4</v>
      </c>
      <c r="K16" s="5">
        <f t="shared" si="4"/>
        <v>-1</v>
      </c>
      <c r="M16" s="5">
        <f t="shared" si="1"/>
        <v>1</v>
      </c>
      <c r="N16" s="24">
        <f t="shared" si="8"/>
        <v>3.8461538461538464E-2</v>
      </c>
      <c r="O16" s="5">
        <f t="shared" si="5"/>
        <v>-2</v>
      </c>
      <c r="Q16" s="5">
        <f t="shared" si="2"/>
        <v>0</v>
      </c>
      <c r="R16" s="24">
        <f t="shared" si="9"/>
        <v>0</v>
      </c>
      <c r="S16" s="5">
        <f t="shared" si="6"/>
        <v>-2</v>
      </c>
      <c r="U16" s="5" t="str">
        <f t="shared" si="3"/>
        <v>No Pass</v>
      </c>
      <c r="V16" s="5" t="str">
        <f t="shared" si="3"/>
        <v>Pass</v>
      </c>
      <c r="W16" s="5" t="str">
        <f t="shared" si="3"/>
        <v>Pass</v>
      </c>
      <c r="X16" s="5" t="str">
        <f t="shared" si="3"/>
        <v>Pass</v>
      </c>
    </row>
    <row r="17" spans="2:24" x14ac:dyDescent="0.25">
      <c r="B17" s="5">
        <v>24658</v>
      </c>
      <c r="D17" s="4">
        <v>25</v>
      </c>
      <c r="E17" s="5">
        <v>26</v>
      </c>
      <c r="F17" s="5">
        <v>28</v>
      </c>
      <c r="G17" s="5">
        <v>30</v>
      </c>
      <c r="I17" s="5">
        <f t="shared" si="0"/>
        <v>1</v>
      </c>
      <c r="J17" s="24">
        <f t="shared" si="7"/>
        <v>3.8461538461538464E-2</v>
      </c>
      <c r="K17" s="5">
        <f t="shared" si="4"/>
        <v>-2</v>
      </c>
      <c r="M17" s="5">
        <f t="shared" si="1"/>
        <v>2</v>
      </c>
      <c r="N17" s="24">
        <f t="shared" si="8"/>
        <v>7.1428571428571425E-2</v>
      </c>
      <c r="O17" s="5">
        <f t="shared" si="5"/>
        <v>-4</v>
      </c>
      <c r="Q17" s="5">
        <f t="shared" si="2"/>
        <v>2</v>
      </c>
      <c r="R17" s="24">
        <f t="shared" si="9"/>
        <v>6.6666666666666666E-2</v>
      </c>
      <c r="S17" s="5">
        <f t="shared" si="6"/>
        <v>-6</v>
      </c>
      <c r="U17" s="5" t="str">
        <f t="shared" si="3"/>
        <v>Pass</v>
      </c>
      <c r="V17" s="5" t="str">
        <f t="shared" si="3"/>
        <v>Pass</v>
      </c>
      <c r="W17" s="5" t="str">
        <f t="shared" si="3"/>
        <v>Pass</v>
      </c>
      <c r="X17" s="5" t="str">
        <f t="shared" si="3"/>
        <v>Pass</v>
      </c>
    </row>
    <row r="18" spans="2:24" x14ac:dyDescent="0.25">
      <c r="B18" s="5">
        <v>24819</v>
      </c>
      <c r="D18" s="4">
        <v>25</v>
      </c>
      <c r="E18" s="5">
        <v>26</v>
      </c>
      <c r="F18" s="5">
        <v>25</v>
      </c>
      <c r="G18" s="5">
        <v>19</v>
      </c>
      <c r="I18" s="5">
        <f t="shared" si="0"/>
        <v>1</v>
      </c>
      <c r="J18" s="24">
        <f t="shared" si="7"/>
        <v>3.8461538461538464E-2</v>
      </c>
      <c r="K18" s="5">
        <f t="shared" si="4"/>
        <v>-2</v>
      </c>
      <c r="M18" s="5">
        <f t="shared" si="1"/>
        <v>-1</v>
      </c>
      <c r="N18" s="24">
        <f t="shared" si="8"/>
        <v>-0.04</v>
      </c>
      <c r="O18" s="5">
        <f t="shared" si="5"/>
        <v>-1</v>
      </c>
      <c r="Q18" s="5">
        <f t="shared" si="2"/>
        <v>-6</v>
      </c>
      <c r="R18" s="24">
        <f t="shared" si="9"/>
        <v>-0.31578947368421051</v>
      </c>
      <c r="S18" s="5">
        <f t="shared" si="6"/>
        <v>5</v>
      </c>
      <c r="U18" s="5" t="str">
        <f t="shared" si="3"/>
        <v>Pass</v>
      </c>
      <c r="V18" s="5" t="str">
        <f t="shared" si="3"/>
        <v>Pass</v>
      </c>
      <c r="W18" s="5" t="str">
        <f t="shared" si="3"/>
        <v>Pass</v>
      </c>
      <c r="X18" s="5" t="str">
        <f t="shared" si="3"/>
        <v>No Pass</v>
      </c>
    </row>
    <row r="19" spans="2:24" x14ac:dyDescent="0.25">
      <c r="B19" s="5">
        <v>24931</v>
      </c>
      <c r="D19" s="4">
        <v>25</v>
      </c>
      <c r="E19" s="5">
        <v>24</v>
      </c>
      <c r="F19" s="5">
        <v>20</v>
      </c>
      <c r="G19" s="5">
        <v>20</v>
      </c>
      <c r="I19" s="5">
        <f t="shared" si="0"/>
        <v>-1</v>
      </c>
      <c r="J19" s="24">
        <f t="shared" si="7"/>
        <v>-4.1666666666666664E-2</v>
      </c>
      <c r="K19" s="5">
        <f t="shared" si="4"/>
        <v>0</v>
      </c>
      <c r="M19" s="5">
        <f t="shared" si="1"/>
        <v>-4</v>
      </c>
      <c r="N19" s="24">
        <f t="shared" si="8"/>
        <v>-0.2</v>
      </c>
      <c r="O19" s="5">
        <f t="shared" si="5"/>
        <v>4</v>
      </c>
      <c r="Q19" s="5">
        <f t="shared" si="2"/>
        <v>0</v>
      </c>
      <c r="R19" s="24">
        <f t="shared" si="9"/>
        <v>0</v>
      </c>
      <c r="S19" s="5">
        <f t="shared" si="6"/>
        <v>4</v>
      </c>
      <c r="U19" s="5" t="str">
        <f t="shared" si="3"/>
        <v>Pass</v>
      </c>
      <c r="V19" s="5" t="str">
        <f t="shared" si="3"/>
        <v>Pass</v>
      </c>
      <c r="W19" s="5" t="str">
        <f t="shared" si="3"/>
        <v>No Pass</v>
      </c>
      <c r="X19" s="5" t="str">
        <f t="shared" si="3"/>
        <v>No Pass</v>
      </c>
    </row>
    <row r="20" spans="2:24" x14ac:dyDescent="0.25">
      <c r="B20" s="5">
        <v>24972</v>
      </c>
      <c r="D20" s="4">
        <v>25</v>
      </c>
      <c r="E20" s="5">
        <v>25</v>
      </c>
      <c r="F20" s="5">
        <v>15</v>
      </c>
      <c r="G20" s="5">
        <v>18</v>
      </c>
      <c r="I20" s="5">
        <f t="shared" si="0"/>
        <v>0</v>
      </c>
      <c r="J20" s="24">
        <f t="shared" si="7"/>
        <v>0</v>
      </c>
      <c r="K20" s="5">
        <f t="shared" si="4"/>
        <v>-1</v>
      </c>
      <c r="M20" s="5">
        <f t="shared" si="1"/>
        <v>-10</v>
      </c>
      <c r="N20" s="24">
        <f t="shared" si="8"/>
        <v>-0.66666666666666663</v>
      </c>
      <c r="O20" s="5">
        <f t="shared" si="5"/>
        <v>9</v>
      </c>
      <c r="Q20" s="5">
        <f t="shared" si="2"/>
        <v>3</v>
      </c>
      <c r="R20" s="24">
        <f t="shared" si="9"/>
        <v>0.16666666666666666</v>
      </c>
      <c r="S20" s="5">
        <f t="shared" si="6"/>
        <v>6</v>
      </c>
      <c r="U20" s="5" t="str">
        <f t="shared" si="3"/>
        <v>Pass</v>
      </c>
      <c r="V20" s="5" t="str">
        <f t="shared" si="3"/>
        <v>Pass</v>
      </c>
      <c r="W20" s="5" t="str">
        <f t="shared" si="3"/>
        <v>No Pass</v>
      </c>
      <c r="X20" s="5" t="str">
        <f t="shared" si="3"/>
        <v>No Pass</v>
      </c>
    </row>
    <row r="21" spans="2:24" x14ac:dyDescent="0.25">
      <c r="B21" s="5">
        <v>25313</v>
      </c>
      <c r="D21" s="4">
        <v>25</v>
      </c>
      <c r="E21" s="4">
        <v>25</v>
      </c>
      <c r="F21" s="4">
        <v>20</v>
      </c>
      <c r="G21" s="4">
        <v>22</v>
      </c>
      <c r="I21" s="5">
        <f t="shared" si="0"/>
        <v>0</v>
      </c>
      <c r="J21" s="24">
        <f t="shared" si="7"/>
        <v>0</v>
      </c>
      <c r="K21" s="5">
        <f t="shared" si="4"/>
        <v>-1</v>
      </c>
      <c r="M21" s="5">
        <f t="shared" si="1"/>
        <v>-5</v>
      </c>
      <c r="N21" s="24">
        <f t="shared" si="8"/>
        <v>-0.25</v>
      </c>
      <c r="O21" s="5">
        <f t="shared" si="5"/>
        <v>4</v>
      </c>
      <c r="Q21" s="5">
        <f t="shared" si="2"/>
        <v>2</v>
      </c>
      <c r="R21" s="24">
        <f t="shared" si="9"/>
        <v>9.0909090909090912E-2</v>
      </c>
      <c r="S21" s="5">
        <f t="shared" si="6"/>
        <v>2</v>
      </c>
      <c r="U21" s="5" t="str">
        <f t="shared" si="3"/>
        <v>Pass</v>
      </c>
      <c r="V21" s="5" t="str">
        <f t="shared" si="3"/>
        <v>Pass</v>
      </c>
      <c r="W21" s="5" t="str">
        <f t="shared" si="3"/>
        <v>No Pass</v>
      </c>
      <c r="X21" s="5" t="str">
        <f t="shared" si="3"/>
        <v>No Pass</v>
      </c>
    </row>
    <row r="22" spans="2:24" x14ac:dyDescent="0.25">
      <c r="B22" s="5">
        <v>25325</v>
      </c>
      <c r="D22" s="4">
        <v>25</v>
      </c>
      <c r="E22" s="5">
        <v>20</v>
      </c>
      <c r="F22" s="4">
        <v>23</v>
      </c>
      <c r="G22" s="4">
        <v>28</v>
      </c>
      <c r="I22" s="5">
        <f t="shared" si="0"/>
        <v>-5</v>
      </c>
      <c r="J22" s="24">
        <f t="shared" si="7"/>
        <v>-0.25</v>
      </c>
      <c r="K22" s="5">
        <f t="shared" si="4"/>
        <v>4</v>
      </c>
      <c r="M22" s="5">
        <f t="shared" si="1"/>
        <v>3</v>
      </c>
      <c r="N22" s="24">
        <f t="shared" si="8"/>
        <v>0.13043478260869565</v>
      </c>
      <c r="O22" s="5">
        <f t="shared" si="5"/>
        <v>1</v>
      </c>
      <c r="Q22" s="5">
        <f t="shared" si="2"/>
        <v>5</v>
      </c>
      <c r="R22" s="24">
        <f t="shared" si="9"/>
        <v>0.17857142857142858</v>
      </c>
      <c r="S22" s="5">
        <f t="shared" si="6"/>
        <v>-4</v>
      </c>
      <c r="U22" s="5" t="str">
        <f t="shared" si="3"/>
        <v>Pass</v>
      </c>
      <c r="V22" s="5" t="str">
        <f t="shared" si="3"/>
        <v>No Pass</v>
      </c>
      <c r="W22" s="5" t="str">
        <f t="shared" si="3"/>
        <v>No Pass</v>
      </c>
      <c r="X22" s="5" t="str">
        <f t="shared" si="3"/>
        <v>Pass</v>
      </c>
    </row>
    <row r="23" spans="2:24" x14ac:dyDescent="0.25">
      <c r="B23" s="5">
        <v>25330</v>
      </c>
      <c r="D23" s="4">
        <v>24</v>
      </c>
      <c r="E23" s="5">
        <v>25</v>
      </c>
      <c r="F23" s="4">
        <v>29</v>
      </c>
      <c r="G23" s="4">
        <v>30</v>
      </c>
      <c r="I23" s="5">
        <f t="shared" si="0"/>
        <v>1</v>
      </c>
      <c r="J23" s="24">
        <f t="shared" si="7"/>
        <v>0.04</v>
      </c>
      <c r="K23" s="5">
        <f t="shared" si="4"/>
        <v>-1</v>
      </c>
      <c r="M23" s="5">
        <f t="shared" si="1"/>
        <v>4</v>
      </c>
      <c r="N23" s="24">
        <f t="shared" si="8"/>
        <v>0.13793103448275862</v>
      </c>
      <c r="O23" s="5">
        <f t="shared" si="5"/>
        <v>-5</v>
      </c>
      <c r="Q23" s="5">
        <f t="shared" si="2"/>
        <v>1</v>
      </c>
      <c r="R23" s="24">
        <f t="shared" si="9"/>
        <v>3.3333333333333333E-2</v>
      </c>
      <c r="S23" s="5">
        <f t="shared" si="6"/>
        <v>-6</v>
      </c>
      <c r="U23" s="5" t="str">
        <f t="shared" si="3"/>
        <v>Pass</v>
      </c>
      <c r="V23" s="5" t="str">
        <f t="shared" si="3"/>
        <v>Pass</v>
      </c>
      <c r="W23" s="5" t="str">
        <f t="shared" si="3"/>
        <v>Pass</v>
      </c>
      <c r="X23" s="5" t="str">
        <f t="shared" si="3"/>
        <v>Pass</v>
      </c>
    </row>
    <row r="24" spans="2:24" x14ac:dyDescent="0.25">
      <c r="B24" s="5">
        <v>25331</v>
      </c>
      <c r="D24" s="4">
        <v>25</v>
      </c>
      <c r="E24" s="4">
        <v>25</v>
      </c>
      <c r="F24" s="4">
        <v>32</v>
      </c>
      <c r="G24" s="4">
        <v>29</v>
      </c>
      <c r="I24" s="5">
        <f t="shared" si="0"/>
        <v>0</v>
      </c>
      <c r="J24" s="24">
        <f t="shared" si="7"/>
        <v>0</v>
      </c>
      <c r="K24" s="5">
        <f t="shared" si="4"/>
        <v>-1</v>
      </c>
      <c r="M24" s="5">
        <f t="shared" si="1"/>
        <v>7</v>
      </c>
      <c r="N24" s="24">
        <f t="shared" si="8"/>
        <v>0.21875</v>
      </c>
      <c r="O24" s="5">
        <f t="shared" si="5"/>
        <v>-8</v>
      </c>
      <c r="Q24" s="5">
        <f t="shared" si="2"/>
        <v>-3</v>
      </c>
      <c r="R24" s="24">
        <f t="shared" si="9"/>
        <v>-0.10344827586206896</v>
      </c>
      <c r="S24" s="5">
        <f t="shared" si="6"/>
        <v>-5</v>
      </c>
      <c r="U24" s="5" t="str">
        <f t="shared" si="3"/>
        <v>Pass</v>
      </c>
      <c r="V24" s="5" t="str">
        <f t="shared" si="3"/>
        <v>Pass</v>
      </c>
      <c r="W24" s="5" t="str">
        <f t="shared" si="3"/>
        <v>Pass</v>
      </c>
      <c r="X24" s="5" t="str">
        <f t="shared" si="3"/>
        <v>Pass</v>
      </c>
    </row>
    <row r="25" spans="2:24" x14ac:dyDescent="0.25">
      <c r="B25" s="5">
        <v>25333</v>
      </c>
      <c r="D25" s="4">
        <v>25</v>
      </c>
      <c r="E25" s="5">
        <v>25</v>
      </c>
      <c r="F25" s="4">
        <v>35</v>
      </c>
      <c r="G25" s="4">
        <v>40</v>
      </c>
      <c r="I25" s="5">
        <f t="shared" si="0"/>
        <v>0</v>
      </c>
      <c r="J25" s="24">
        <f t="shared" si="7"/>
        <v>0</v>
      </c>
      <c r="K25" s="5">
        <f t="shared" si="4"/>
        <v>-1</v>
      </c>
      <c r="M25" s="5">
        <f t="shared" si="1"/>
        <v>10</v>
      </c>
      <c r="N25" s="24">
        <f t="shared" si="8"/>
        <v>0.2857142857142857</v>
      </c>
      <c r="O25" s="5">
        <f t="shared" si="5"/>
        <v>-11</v>
      </c>
      <c r="Q25" s="5">
        <f t="shared" si="2"/>
        <v>5</v>
      </c>
      <c r="R25" s="24">
        <f t="shared" si="9"/>
        <v>0.125</v>
      </c>
      <c r="S25" s="5">
        <f t="shared" si="6"/>
        <v>-16</v>
      </c>
      <c r="U25" s="5" t="str">
        <f t="shared" si="3"/>
        <v>Pass</v>
      </c>
      <c r="V25" s="5" t="str">
        <f t="shared" si="3"/>
        <v>Pass</v>
      </c>
      <c r="W25" s="5" t="str">
        <f t="shared" si="3"/>
        <v>Pass</v>
      </c>
      <c r="X25" s="5" t="str">
        <f t="shared" si="3"/>
        <v>Pass</v>
      </c>
    </row>
    <row r="26" spans="2:24" x14ac:dyDescent="0.25">
      <c r="B26" s="5">
        <v>25344</v>
      </c>
      <c r="D26" s="4">
        <v>25</v>
      </c>
      <c r="E26" s="5">
        <v>24</v>
      </c>
      <c r="F26" s="4">
        <v>25</v>
      </c>
      <c r="G26" s="4">
        <v>25</v>
      </c>
      <c r="I26" s="5">
        <f t="shared" si="0"/>
        <v>-1</v>
      </c>
      <c r="J26" s="24">
        <f t="shared" si="7"/>
        <v>-4.1666666666666664E-2</v>
      </c>
      <c r="K26" s="5">
        <f t="shared" si="4"/>
        <v>0</v>
      </c>
      <c r="M26" s="5">
        <f t="shared" si="1"/>
        <v>1</v>
      </c>
      <c r="N26" s="24">
        <f t="shared" si="8"/>
        <v>0.04</v>
      </c>
      <c r="O26" s="5">
        <f t="shared" si="5"/>
        <v>-1</v>
      </c>
      <c r="Q26" s="5">
        <f t="shared" si="2"/>
        <v>0</v>
      </c>
      <c r="R26" s="24">
        <f t="shared" si="9"/>
        <v>0</v>
      </c>
      <c r="S26" s="5">
        <f t="shared" si="6"/>
        <v>-1</v>
      </c>
      <c r="U26" s="5" t="str">
        <f t="shared" si="3"/>
        <v>Pass</v>
      </c>
      <c r="V26" s="5" t="str">
        <f t="shared" si="3"/>
        <v>Pass</v>
      </c>
      <c r="W26" s="5" t="str">
        <f t="shared" si="3"/>
        <v>Pass</v>
      </c>
      <c r="X26" s="5" t="str">
        <f t="shared" si="3"/>
        <v>Pass</v>
      </c>
    </row>
    <row r="27" spans="2:24" x14ac:dyDescent="0.25">
      <c r="B27" s="5">
        <v>25351</v>
      </c>
      <c r="D27" s="4">
        <v>25</v>
      </c>
      <c r="E27" s="5">
        <v>25</v>
      </c>
      <c r="F27" s="4">
        <v>17</v>
      </c>
      <c r="G27" s="4">
        <v>17</v>
      </c>
      <c r="I27" s="5">
        <f t="shared" si="0"/>
        <v>0</v>
      </c>
      <c r="J27" s="24">
        <f t="shared" si="7"/>
        <v>0</v>
      </c>
      <c r="K27" s="5">
        <f t="shared" si="4"/>
        <v>-1</v>
      </c>
      <c r="M27" s="5">
        <f t="shared" si="1"/>
        <v>-8</v>
      </c>
      <c r="N27" s="24">
        <f t="shared" si="8"/>
        <v>-0.47058823529411764</v>
      </c>
      <c r="O27" s="5">
        <f t="shared" si="5"/>
        <v>7</v>
      </c>
      <c r="Q27" s="5">
        <f t="shared" si="2"/>
        <v>0</v>
      </c>
      <c r="R27" s="24">
        <f t="shared" si="9"/>
        <v>0</v>
      </c>
      <c r="S27" s="5">
        <f t="shared" si="6"/>
        <v>7</v>
      </c>
      <c r="U27" s="5" t="str">
        <f t="shared" si="3"/>
        <v>Pass</v>
      </c>
      <c r="V27" s="5" t="str">
        <f t="shared" si="3"/>
        <v>Pass</v>
      </c>
      <c r="W27" s="5" t="str">
        <f t="shared" si="3"/>
        <v>No Pass</v>
      </c>
      <c r="X27" s="5" t="str">
        <f t="shared" si="3"/>
        <v>No Pass</v>
      </c>
    </row>
    <row r="28" spans="2:24" x14ac:dyDescent="0.25">
      <c r="B28" s="5">
        <v>25353</v>
      </c>
      <c r="D28" s="4">
        <v>25</v>
      </c>
      <c r="E28" s="5">
        <v>25</v>
      </c>
      <c r="F28" s="4">
        <v>23</v>
      </c>
      <c r="G28" s="4">
        <v>25</v>
      </c>
      <c r="I28" s="5">
        <f t="shared" si="0"/>
        <v>0</v>
      </c>
      <c r="J28" s="24">
        <f t="shared" si="7"/>
        <v>0</v>
      </c>
      <c r="K28" s="5">
        <f t="shared" si="4"/>
        <v>-1</v>
      </c>
      <c r="M28" s="5">
        <f t="shared" si="1"/>
        <v>-2</v>
      </c>
      <c r="N28" s="24">
        <f t="shared" si="8"/>
        <v>-8.6956521739130432E-2</v>
      </c>
      <c r="O28" s="5">
        <f t="shared" si="5"/>
        <v>1</v>
      </c>
      <c r="Q28" s="5">
        <f t="shared" si="2"/>
        <v>2</v>
      </c>
      <c r="R28" s="24">
        <f t="shared" si="9"/>
        <v>0.08</v>
      </c>
      <c r="S28" s="5">
        <f t="shared" si="6"/>
        <v>-1</v>
      </c>
      <c r="U28" s="5" t="str">
        <f t="shared" si="3"/>
        <v>Pass</v>
      </c>
      <c r="V28" s="5" t="str">
        <f t="shared" si="3"/>
        <v>Pass</v>
      </c>
      <c r="W28" s="5" t="str">
        <f t="shared" si="3"/>
        <v>No Pass</v>
      </c>
      <c r="X28" s="5" t="str">
        <f t="shared" si="3"/>
        <v>Pass</v>
      </c>
    </row>
    <row r="29" spans="2:24" x14ac:dyDescent="0.25">
      <c r="B29" s="5">
        <v>25356</v>
      </c>
      <c r="D29" s="4">
        <v>15</v>
      </c>
      <c r="E29" s="5">
        <v>14</v>
      </c>
      <c r="F29" s="4">
        <v>28</v>
      </c>
      <c r="G29" s="4">
        <v>30</v>
      </c>
      <c r="I29" s="5">
        <f t="shared" si="0"/>
        <v>-1</v>
      </c>
      <c r="J29" s="24">
        <f t="shared" si="7"/>
        <v>-7.1428571428571425E-2</v>
      </c>
      <c r="K29" s="5">
        <f t="shared" si="4"/>
        <v>10</v>
      </c>
      <c r="M29" s="5">
        <f t="shared" si="1"/>
        <v>14</v>
      </c>
      <c r="N29" s="24">
        <f t="shared" si="8"/>
        <v>0.5</v>
      </c>
      <c r="O29" s="5">
        <f t="shared" si="5"/>
        <v>-4</v>
      </c>
      <c r="Q29" s="5">
        <f t="shared" si="2"/>
        <v>2</v>
      </c>
      <c r="R29" s="24">
        <f t="shared" si="9"/>
        <v>6.6666666666666666E-2</v>
      </c>
      <c r="S29" s="5">
        <f t="shared" si="6"/>
        <v>-6</v>
      </c>
      <c r="U29" s="5" t="str">
        <f t="shared" si="3"/>
        <v>No Pass</v>
      </c>
      <c r="V29" s="5" t="str">
        <f t="shared" si="3"/>
        <v>No Pass</v>
      </c>
      <c r="W29" s="5" t="str">
        <f t="shared" si="3"/>
        <v>Pass</v>
      </c>
      <c r="X29" s="5" t="str">
        <f t="shared" si="3"/>
        <v>Pass</v>
      </c>
    </row>
    <row r="30" spans="2:24" x14ac:dyDescent="0.25">
      <c r="B30" s="5">
        <v>25364</v>
      </c>
      <c r="D30" s="4">
        <v>25</v>
      </c>
      <c r="E30" s="5">
        <v>25</v>
      </c>
      <c r="F30" s="4">
        <v>30</v>
      </c>
      <c r="G30" s="4">
        <v>30</v>
      </c>
      <c r="I30" s="5">
        <f t="shared" si="0"/>
        <v>0</v>
      </c>
      <c r="J30" s="24">
        <f t="shared" si="7"/>
        <v>0</v>
      </c>
      <c r="K30" s="5">
        <f t="shared" si="4"/>
        <v>-1</v>
      </c>
      <c r="M30" s="5">
        <f t="shared" si="1"/>
        <v>5</v>
      </c>
      <c r="N30" s="24">
        <f t="shared" si="8"/>
        <v>0.16666666666666666</v>
      </c>
      <c r="O30" s="5">
        <f t="shared" si="5"/>
        <v>-6</v>
      </c>
      <c r="Q30" s="5">
        <f t="shared" si="2"/>
        <v>0</v>
      </c>
      <c r="R30" s="24">
        <f t="shared" si="9"/>
        <v>0</v>
      </c>
      <c r="S30" s="5">
        <f t="shared" si="6"/>
        <v>-6</v>
      </c>
      <c r="U30" s="5" t="str">
        <f t="shared" si="3"/>
        <v>Pass</v>
      </c>
      <c r="V30" s="5" t="str">
        <f t="shared" si="3"/>
        <v>Pass</v>
      </c>
      <c r="W30" s="5" t="str">
        <f t="shared" si="3"/>
        <v>Pass</v>
      </c>
      <c r="X30" s="5" t="str">
        <f t="shared" si="3"/>
        <v>Pass</v>
      </c>
    </row>
    <row r="31" spans="2:24" x14ac:dyDescent="0.25">
      <c r="B31" s="5">
        <v>25392</v>
      </c>
      <c r="D31" s="4">
        <v>25</v>
      </c>
      <c r="E31" s="5">
        <v>50</v>
      </c>
      <c r="F31" s="4">
        <v>29</v>
      </c>
      <c r="G31" s="4">
        <v>25</v>
      </c>
      <c r="I31" s="5">
        <f t="shared" si="0"/>
        <v>25</v>
      </c>
      <c r="J31" s="24">
        <f t="shared" si="7"/>
        <v>0.5</v>
      </c>
      <c r="K31" s="5">
        <f t="shared" si="4"/>
        <v>-26</v>
      </c>
      <c r="M31" s="5">
        <f t="shared" si="1"/>
        <v>-21</v>
      </c>
      <c r="N31" s="24">
        <f t="shared" si="8"/>
        <v>-0.72413793103448276</v>
      </c>
      <c r="O31" s="5">
        <f t="shared" si="5"/>
        <v>-5</v>
      </c>
      <c r="Q31" s="5">
        <f t="shared" si="2"/>
        <v>-4</v>
      </c>
      <c r="R31" s="24">
        <f t="shared" si="9"/>
        <v>-0.16</v>
      </c>
      <c r="S31" s="5">
        <f t="shared" si="6"/>
        <v>-1</v>
      </c>
      <c r="U31" s="5" t="str">
        <f t="shared" si="3"/>
        <v>Pass</v>
      </c>
      <c r="V31" s="5" t="str">
        <f t="shared" si="3"/>
        <v>Pass</v>
      </c>
      <c r="W31" s="5" t="str">
        <f t="shared" si="3"/>
        <v>Pass</v>
      </c>
      <c r="X31" s="5" t="str">
        <f t="shared" si="3"/>
        <v>Pass</v>
      </c>
    </row>
    <row r="32" spans="2:24" x14ac:dyDescent="0.25">
      <c r="B32" s="5">
        <v>25397</v>
      </c>
      <c r="D32" s="4">
        <v>25</v>
      </c>
      <c r="E32" s="5">
        <v>30</v>
      </c>
      <c r="F32" s="4">
        <v>25</v>
      </c>
      <c r="G32" s="4">
        <v>25</v>
      </c>
      <c r="I32" s="5">
        <f t="shared" si="0"/>
        <v>5</v>
      </c>
      <c r="J32" s="24">
        <f t="shared" si="7"/>
        <v>0.16666666666666666</v>
      </c>
      <c r="K32" s="5">
        <f t="shared" si="4"/>
        <v>-6</v>
      </c>
      <c r="M32" s="5">
        <f t="shared" si="1"/>
        <v>-5</v>
      </c>
      <c r="N32" s="24">
        <f t="shared" si="8"/>
        <v>-0.2</v>
      </c>
      <c r="O32" s="5">
        <f t="shared" si="5"/>
        <v>-1</v>
      </c>
      <c r="Q32" s="5">
        <f t="shared" si="2"/>
        <v>0</v>
      </c>
      <c r="R32" s="24">
        <f t="shared" si="9"/>
        <v>0</v>
      </c>
      <c r="S32" s="5">
        <f t="shared" si="6"/>
        <v>-1</v>
      </c>
      <c r="U32" s="5" t="str">
        <f t="shared" si="3"/>
        <v>Pass</v>
      </c>
      <c r="V32" s="5" t="str">
        <f t="shared" si="3"/>
        <v>Pass</v>
      </c>
      <c r="W32" s="5" t="str">
        <f t="shared" si="3"/>
        <v>Pass</v>
      </c>
      <c r="X32" s="5" t="str">
        <f t="shared" si="3"/>
        <v>Pass</v>
      </c>
    </row>
    <row r="33" spans="2:24" x14ac:dyDescent="0.25">
      <c r="B33" s="5">
        <v>25399</v>
      </c>
      <c r="D33" s="4">
        <v>25</v>
      </c>
      <c r="E33" s="5">
        <v>23</v>
      </c>
      <c r="F33" s="4">
        <v>25</v>
      </c>
      <c r="G33" s="4">
        <v>25</v>
      </c>
      <c r="I33" s="5">
        <f t="shared" si="0"/>
        <v>-2</v>
      </c>
      <c r="J33" s="24">
        <f t="shared" si="7"/>
        <v>-8.6956521739130432E-2</v>
      </c>
      <c r="K33" s="5">
        <f t="shared" si="4"/>
        <v>1</v>
      </c>
      <c r="M33" s="5">
        <f t="shared" si="1"/>
        <v>2</v>
      </c>
      <c r="N33" s="24">
        <f t="shared" si="8"/>
        <v>0.08</v>
      </c>
      <c r="O33" s="5">
        <f t="shared" si="5"/>
        <v>-1</v>
      </c>
      <c r="Q33" s="5">
        <f t="shared" si="2"/>
        <v>0</v>
      </c>
      <c r="R33" s="24">
        <f t="shared" si="9"/>
        <v>0</v>
      </c>
      <c r="S33" s="5">
        <f t="shared" si="6"/>
        <v>-1</v>
      </c>
      <c r="U33" s="5" t="str">
        <f t="shared" si="3"/>
        <v>Pass</v>
      </c>
      <c r="V33" s="5" t="str">
        <f t="shared" si="3"/>
        <v>No Pass</v>
      </c>
      <c r="W33" s="5" t="str">
        <f t="shared" si="3"/>
        <v>Pass</v>
      </c>
      <c r="X33" s="5" t="str">
        <f t="shared" si="3"/>
        <v>Pass</v>
      </c>
    </row>
    <row r="34" spans="2:24" x14ac:dyDescent="0.25">
      <c r="B34" s="5">
        <v>25406</v>
      </c>
      <c r="D34" s="4">
        <v>26</v>
      </c>
      <c r="E34" s="5">
        <v>30</v>
      </c>
      <c r="F34" s="4">
        <v>18</v>
      </c>
      <c r="G34" s="4">
        <v>19</v>
      </c>
      <c r="I34" s="5">
        <f t="shared" si="0"/>
        <v>4</v>
      </c>
      <c r="J34" s="24">
        <f t="shared" si="7"/>
        <v>0.13333333333333333</v>
      </c>
      <c r="K34" s="5">
        <f t="shared" si="4"/>
        <v>-6</v>
      </c>
      <c r="M34" s="5">
        <f t="shared" si="1"/>
        <v>-12</v>
      </c>
      <c r="N34" s="24">
        <f t="shared" si="8"/>
        <v>-0.66666666666666663</v>
      </c>
      <c r="O34" s="5">
        <f t="shared" si="5"/>
        <v>6</v>
      </c>
      <c r="Q34" s="5">
        <f t="shared" si="2"/>
        <v>1</v>
      </c>
      <c r="R34" s="24">
        <f t="shared" si="9"/>
        <v>5.2631578947368418E-2</v>
      </c>
      <c r="S34" s="5">
        <f t="shared" si="6"/>
        <v>5</v>
      </c>
      <c r="U34" s="5" t="str">
        <f t="shared" si="3"/>
        <v>Pass</v>
      </c>
      <c r="V34" s="5" t="str">
        <f t="shared" si="3"/>
        <v>Pass</v>
      </c>
      <c r="W34" s="5" t="str">
        <f t="shared" si="3"/>
        <v>No Pass</v>
      </c>
      <c r="X34" s="5" t="str">
        <f t="shared" si="3"/>
        <v>No Pass</v>
      </c>
    </row>
    <row r="35" spans="2:24" x14ac:dyDescent="0.25">
      <c r="B35" s="5">
        <v>25408</v>
      </c>
      <c r="D35" s="4">
        <v>25</v>
      </c>
      <c r="E35" s="5">
        <v>30</v>
      </c>
      <c r="F35" s="4">
        <v>25</v>
      </c>
      <c r="G35" s="4">
        <v>25</v>
      </c>
      <c r="I35" s="5">
        <f t="shared" si="0"/>
        <v>5</v>
      </c>
      <c r="J35" s="24">
        <f t="shared" si="7"/>
        <v>0.16666666666666666</v>
      </c>
      <c r="K35" s="5">
        <f t="shared" si="4"/>
        <v>-6</v>
      </c>
      <c r="M35" s="5">
        <f t="shared" si="1"/>
        <v>-5</v>
      </c>
      <c r="N35" s="24">
        <f t="shared" si="8"/>
        <v>-0.2</v>
      </c>
      <c r="O35" s="5">
        <f t="shared" si="5"/>
        <v>-1</v>
      </c>
      <c r="Q35" s="5">
        <f t="shared" si="2"/>
        <v>0</v>
      </c>
      <c r="R35" s="24">
        <f t="shared" si="9"/>
        <v>0</v>
      </c>
      <c r="S35" s="5">
        <f t="shared" si="6"/>
        <v>-1</v>
      </c>
      <c r="U35" s="5" t="str">
        <f t="shared" si="3"/>
        <v>Pass</v>
      </c>
      <c r="V35" s="5" t="str">
        <f t="shared" si="3"/>
        <v>Pass</v>
      </c>
      <c r="W35" s="5" t="str">
        <f t="shared" si="3"/>
        <v>Pass</v>
      </c>
      <c r="X35" s="5" t="str">
        <f t="shared" si="3"/>
        <v>Pass</v>
      </c>
    </row>
    <row r="36" spans="2:24" x14ac:dyDescent="0.25">
      <c r="B36" s="5">
        <v>25446</v>
      </c>
      <c r="D36" s="4">
        <v>24</v>
      </c>
      <c r="E36" s="5">
        <v>25</v>
      </c>
      <c r="F36" s="4">
        <v>22</v>
      </c>
      <c r="G36" s="4">
        <v>23</v>
      </c>
      <c r="I36" s="5">
        <f t="shared" si="0"/>
        <v>1</v>
      </c>
      <c r="J36" s="24">
        <f t="shared" si="7"/>
        <v>0.04</v>
      </c>
      <c r="K36" s="5">
        <f t="shared" si="4"/>
        <v>-1</v>
      </c>
      <c r="M36" s="5">
        <f t="shared" si="1"/>
        <v>-3</v>
      </c>
      <c r="N36" s="24">
        <f t="shared" si="8"/>
        <v>-0.13636363636363635</v>
      </c>
      <c r="O36" s="5">
        <f t="shared" si="5"/>
        <v>2</v>
      </c>
      <c r="Q36" s="5">
        <f t="shared" si="2"/>
        <v>1</v>
      </c>
      <c r="R36" s="24">
        <f t="shared" si="9"/>
        <v>4.3478260869565216E-2</v>
      </c>
      <c r="S36" s="5">
        <f t="shared" si="6"/>
        <v>1</v>
      </c>
      <c r="U36" s="5" t="str">
        <f t="shared" ref="U36:X67" si="10">IF(D36&gt;=24,"Pass","No Pass")</f>
        <v>Pass</v>
      </c>
      <c r="V36" s="5" t="str">
        <f t="shared" si="10"/>
        <v>Pass</v>
      </c>
      <c r="W36" s="5" t="str">
        <f t="shared" si="10"/>
        <v>No Pass</v>
      </c>
      <c r="X36" s="5" t="str">
        <f t="shared" si="10"/>
        <v>No Pass</v>
      </c>
    </row>
    <row r="37" spans="2:24" x14ac:dyDescent="0.25">
      <c r="B37" s="5">
        <v>25453</v>
      </c>
      <c r="D37" s="4">
        <v>25</v>
      </c>
      <c r="E37" s="5">
        <v>30</v>
      </c>
      <c r="F37" s="4">
        <v>20</v>
      </c>
      <c r="G37" s="4">
        <v>20</v>
      </c>
      <c r="I37" s="5">
        <f t="shared" si="0"/>
        <v>5</v>
      </c>
      <c r="J37" s="24">
        <f t="shared" si="7"/>
        <v>0.16666666666666666</v>
      </c>
      <c r="K37" s="5">
        <f t="shared" si="4"/>
        <v>-6</v>
      </c>
      <c r="M37" s="5">
        <f t="shared" si="1"/>
        <v>-10</v>
      </c>
      <c r="N37" s="24">
        <f t="shared" si="8"/>
        <v>-0.5</v>
      </c>
      <c r="O37" s="5">
        <f t="shared" si="5"/>
        <v>4</v>
      </c>
      <c r="Q37" s="5">
        <f t="shared" si="2"/>
        <v>0</v>
      </c>
      <c r="R37" s="24">
        <f t="shared" si="9"/>
        <v>0</v>
      </c>
      <c r="S37" s="5">
        <f t="shared" si="6"/>
        <v>4</v>
      </c>
      <c r="U37" s="5" t="str">
        <f t="shared" si="10"/>
        <v>Pass</v>
      </c>
      <c r="V37" s="5" t="str">
        <f t="shared" si="10"/>
        <v>Pass</v>
      </c>
      <c r="W37" s="5" t="str">
        <f t="shared" si="10"/>
        <v>No Pass</v>
      </c>
      <c r="X37" s="5" t="str">
        <f t="shared" si="10"/>
        <v>No Pass</v>
      </c>
    </row>
    <row r="38" spans="2:24" x14ac:dyDescent="0.25">
      <c r="B38" s="5">
        <v>25460</v>
      </c>
      <c r="D38" s="4">
        <v>25</v>
      </c>
      <c r="E38" s="5">
        <v>25</v>
      </c>
      <c r="F38" s="4">
        <v>17</v>
      </c>
      <c r="G38" s="4">
        <v>18</v>
      </c>
      <c r="I38" s="5">
        <f t="shared" si="0"/>
        <v>0</v>
      </c>
      <c r="J38" s="24">
        <f t="shared" si="7"/>
        <v>0</v>
      </c>
      <c r="K38" s="5">
        <f t="shared" si="4"/>
        <v>-1</v>
      </c>
      <c r="M38" s="5">
        <f t="shared" si="1"/>
        <v>-8</v>
      </c>
      <c r="N38" s="24">
        <f t="shared" si="8"/>
        <v>-0.47058823529411764</v>
      </c>
      <c r="O38" s="5">
        <f t="shared" si="5"/>
        <v>7</v>
      </c>
      <c r="Q38" s="5">
        <f t="shared" si="2"/>
        <v>1</v>
      </c>
      <c r="R38" s="24">
        <f t="shared" si="9"/>
        <v>5.5555555555555552E-2</v>
      </c>
      <c r="S38" s="5">
        <f t="shared" si="6"/>
        <v>6</v>
      </c>
      <c r="U38" s="5" t="str">
        <f t="shared" si="10"/>
        <v>Pass</v>
      </c>
      <c r="V38" s="5" t="str">
        <f t="shared" si="10"/>
        <v>Pass</v>
      </c>
      <c r="W38" s="5" t="str">
        <f t="shared" si="10"/>
        <v>No Pass</v>
      </c>
      <c r="X38" s="5" t="str">
        <f t="shared" si="10"/>
        <v>No Pass</v>
      </c>
    </row>
    <row r="39" spans="2:24" x14ac:dyDescent="0.25">
      <c r="B39" s="5">
        <v>25461</v>
      </c>
      <c r="D39" s="4">
        <v>24</v>
      </c>
      <c r="E39" s="5">
        <v>20</v>
      </c>
      <c r="F39" s="4">
        <v>25</v>
      </c>
      <c r="G39" s="4">
        <v>25</v>
      </c>
      <c r="I39" s="5">
        <f t="shared" si="0"/>
        <v>-4</v>
      </c>
      <c r="J39" s="24">
        <f t="shared" si="7"/>
        <v>-0.2</v>
      </c>
      <c r="K39" s="5">
        <f t="shared" si="4"/>
        <v>4</v>
      </c>
      <c r="M39" s="5">
        <f t="shared" si="1"/>
        <v>5</v>
      </c>
      <c r="N39" s="24">
        <f t="shared" si="8"/>
        <v>0.2</v>
      </c>
      <c r="O39" s="5">
        <f t="shared" si="5"/>
        <v>-1</v>
      </c>
      <c r="Q39" s="5">
        <f t="shared" si="2"/>
        <v>0</v>
      </c>
      <c r="R39" s="24">
        <f t="shared" si="9"/>
        <v>0</v>
      </c>
      <c r="S39" s="5">
        <f t="shared" si="6"/>
        <v>-1</v>
      </c>
      <c r="U39" s="5" t="str">
        <f t="shared" si="10"/>
        <v>Pass</v>
      </c>
      <c r="V39" s="5" t="str">
        <f t="shared" si="10"/>
        <v>No Pass</v>
      </c>
      <c r="W39" s="5" t="str">
        <f t="shared" si="10"/>
        <v>Pass</v>
      </c>
      <c r="X39" s="5" t="str">
        <f t="shared" si="10"/>
        <v>Pass</v>
      </c>
    </row>
    <row r="40" spans="2:24" x14ac:dyDescent="0.25">
      <c r="B40" s="5">
        <v>25462</v>
      </c>
      <c r="D40" s="4">
        <v>25</v>
      </c>
      <c r="E40" s="5">
        <v>25</v>
      </c>
      <c r="F40" s="4">
        <v>22</v>
      </c>
      <c r="G40" s="4">
        <v>25</v>
      </c>
      <c r="I40" s="5">
        <f t="shared" si="0"/>
        <v>0</v>
      </c>
      <c r="J40" s="24">
        <f t="shared" si="7"/>
        <v>0</v>
      </c>
      <c r="K40" s="5">
        <f t="shared" si="4"/>
        <v>-1</v>
      </c>
      <c r="M40" s="5">
        <f t="shared" si="1"/>
        <v>-3</v>
      </c>
      <c r="N40" s="24">
        <f t="shared" si="8"/>
        <v>-0.13636363636363635</v>
      </c>
      <c r="O40" s="5">
        <f t="shared" si="5"/>
        <v>2</v>
      </c>
      <c r="Q40" s="5">
        <f t="shared" si="2"/>
        <v>3</v>
      </c>
      <c r="R40" s="24">
        <f t="shared" si="9"/>
        <v>0.12</v>
      </c>
      <c r="S40" s="5">
        <f t="shared" si="6"/>
        <v>-1</v>
      </c>
      <c r="U40" s="5" t="str">
        <f t="shared" si="10"/>
        <v>Pass</v>
      </c>
      <c r="V40" s="5" t="str">
        <f t="shared" si="10"/>
        <v>Pass</v>
      </c>
      <c r="W40" s="5" t="str">
        <f t="shared" si="10"/>
        <v>No Pass</v>
      </c>
      <c r="X40" s="5" t="str">
        <f t="shared" si="10"/>
        <v>Pass</v>
      </c>
    </row>
    <row r="41" spans="2:24" x14ac:dyDescent="0.25">
      <c r="B41" s="5">
        <v>25476</v>
      </c>
      <c r="D41" s="4">
        <v>16</v>
      </c>
      <c r="E41" s="5">
        <v>16</v>
      </c>
      <c r="F41" s="4">
        <v>20</v>
      </c>
      <c r="G41" s="4">
        <v>25</v>
      </c>
      <c r="I41" s="5">
        <f t="shared" si="0"/>
        <v>0</v>
      </c>
      <c r="J41" s="24">
        <f t="shared" si="7"/>
        <v>0</v>
      </c>
      <c r="K41" s="5">
        <f t="shared" si="4"/>
        <v>8</v>
      </c>
      <c r="M41" s="5">
        <f t="shared" si="1"/>
        <v>4</v>
      </c>
      <c r="N41" s="24">
        <f t="shared" si="8"/>
        <v>0.2</v>
      </c>
      <c r="O41" s="5">
        <f t="shared" si="5"/>
        <v>4</v>
      </c>
      <c r="Q41" s="5">
        <f t="shared" si="2"/>
        <v>5</v>
      </c>
      <c r="R41" s="24">
        <f t="shared" si="9"/>
        <v>0.2</v>
      </c>
      <c r="S41" s="5">
        <f t="shared" si="6"/>
        <v>-1</v>
      </c>
      <c r="U41" s="5" t="str">
        <f t="shared" si="10"/>
        <v>No Pass</v>
      </c>
      <c r="V41" s="5" t="str">
        <f t="shared" si="10"/>
        <v>No Pass</v>
      </c>
      <c r="W41" s="5" t="str">
        <f t="shared" si="10"/>
        <v>No Pass</v>
      </c>
      <c r="X41" s="5" t="str">
        <f t="shared" si="10"/>
        <v>Pass</v>
      </c>
    </row>
    <row r="42" spans="2:24" x14ac:dyDescent="0.25">
      <c r="B42" s="5">
        <v>25480</v>
      </c>
      <c r="D42" s="4">
        <v>17</v>
      </c>
      <c r="E42" s="5">
        <v>35</v>
      </c>
      <c r="F42" s="4">
        <v>30</v>
      </c>
      <c r="G42" s="4">
        <v>32</v>
      </c>
      <c r="I42" s="5">
        <f t="shared" si="0"/>
        <v>18</v>
      </c>
      <c r="J42" s="24">
        <f t="shared" si="7"/>
        <v>0.51428571428571423</v>
      </c>
      <c r="K42" s="5">
        <f t="shared" si="4"/>
        <v>-11</v>
      </c>
      <c r="M42" s="5">
        <f t="shared" si="1"/>
        <v>-5</v>
      </c>
      <c r="N42" s="24">
        <f t="shared" si="8"/>
        <v>-0.16666666666666666</v>
      </c>
      <c r="O42" s="5">
        <f t="shared" si="5"/>
        <v>-6</v>
      </c>
      <c r="Q42" s="5">
        <f t="shared" si="2"/>
        <v>2</v>
      </c>
      <c r="R42" s="24">
        <f t="shared" si="9"/>
        <v>6.25E-2</v>
      </c>
      <c r="S42" s="5">
        <f t="shared" si="6"/>
        <v>-8</v>
      </c>
      <c r="U42" s="5" t="str">
        <f t="shared" si="10"/>
        <v>No Pass</v>
      </c>
      <c r="V42" s="5" t="str">
        <f t="shared" si="10"/>
        <v>Pass</v>
      </c>
      <c r="W42" s="5" t="str">
        <f t="shared" si="10"/>
        <v>Pass</v>
      </c>
      <c r="X42" s="5" t="str">
        <f t="shared" si="10"/>
        <v>Pass</v>
      </c>
    </row>
    <row r="43" spans="2:24" x14ac:dyDescent="0.25">
      <c r="B43" s="5">
        <v>25491</v>
      </c>
      <c r="D43" s="4">
        <v>35</v>
      </c>
      <c r="E43" s="5">
        <v>40</v>
      </c>
      <c r="F43" s="4">
        <v>17</v>
      </c>
      <c r="G43" s="4">
        <v>19</v>
      </c>
      <c r="I43" s="5">
        <f t="shared" si="0"/>
        <v>5</v>
      </c>
      <c r="J43" s="24">
        <f t="shared" si="7"/>
        <v>0.125</v>
      </c>
      <c r="K43" s="5">
        <f t="shared" si="4"/>
        <v>-16</v>
      </c>
      <c r="M43" s="5">
        <f t="shared" si="1"/>
        <v>-23</v>
      </c>
      <c r="N43" s="24">
        <f t="shared" si="8"/>
        <v>-1.3529411764705883</v>
      </c>
      <c r="O43" s="5">
        <f t="shared" si="5"/>
        <v>7</v>
      </c>
      <c r="Q43" s="5">
        <f t="shared" si="2"/>
        <v>2</v>
      </c>
      <c r="R43" s="24">
        <f t="shared" si="9"/>
        <v>0.10526315789473684</v>
      </c>
      <c r="S43" s="5">
        <f t="shared" si="6"/>
        <v>5</v>
      </c>
      <c r="U43" s="5" t="str">
        <f t="shared" si="10"/>
        <v>Pass</v>
      </c>
      <c r="V43" s="5" t="str">
        <f t="shared" si="10"/>
        <v>Pass</v>
      </c>
      <c r="W43" s="5" t="str">
        <f t="shared" si="10"/>
        <v>No Pass</v>
      </c>
      <c r="X43" s="5" t="str">
        <f t="shared" si="10"/>
        <v>No Pass</v>
      </c>
    </row>
    <row r="44" spans="2:24" x14ac:dyDescent="0.25">
      <c r="B44" s="5">
        <v>25515</v>
      </c>
      <c r="D44" s="4">
        <v>25</v>
      </c>
      <c r="E44" s="5">
        <v>29</v>
      </c>
      <c r="F44" s="4">
        <v>20</v>
      </c>
      <c r="G44" s="4">
        <v>18</v>
      </c>
      <c r="I44" s="5">
        <f t="shared" si="0"/>
        <v>4</v>
      </c>
      <c r="J44" s="24">
        <f t="shared" si="7"/>
        <v>0.13793103448275862</v>
      </c>
      <c r="K44" s="5">
        <f t="shared" si="4"/>
        <v>-5</v>
      </c>
      <c r="M44" s="5">
        <f t="shared" si="1"/>
        <v>-9</v>
      </c>
      <c r="N44" s="24">
        <f t="shared" si="8"/>
        <v>-0.45</v>
      </c>
      <c r="O44" s="5">
        <f t="shared" si="5"/>
        <v>4</v>
      </c>
      <c r="Q44" s="5">
        <f t="shared" si="2"/>
        <v>-2</v>
      </c>
      <c r="R44" s="24">
        <f t="shared" si="9"/>
        <v>-0.1111111111111111</v>
      </c>
      <c r="S44" s="5">
        <f t="shared" si="6"/>
        <v>6</v>
      </c>
      <c r="U44" s="5" t="str">
        <f t="shared" si="10"/>
        <v>Pass</v>
      </c>
      <c r="V44" s="5" t="str">
        <f t="shared" si="10"/>
        <v>Pass</v>
      </c>
      <c r="W44" s="5" t="str">
        <f t="shared" si="10"/>
        <v>No Pass</v>
      </c>
      <c r="X44" s="5" t="str">
        <f t="shared" si="10"/>
        <v>No Pass</v>
      </c>
    </row>
    <row r="45" spans="2:24" x14ac:dyDescent="0.25">
      <c r="B45" s="5">
        <v>25537</v>
      </c>
      <c r="D45" s="4">
        <v>18</v>
      </c>
      <c r="E45" s="5">
        <v>25</v>
      </c>
      <c r="F45" s="4">
        <v>15</v>
      </c>
      <c r="G45" s="4">
        <v>26</v>
      </c>
      <c r="I45" s="5">
        <f t="shared" si="0"/>
        <v>7</v>
      </c>
      <c r="J45" s="24">
        <f t="shared" si="7"/>
        <v>0.28000000000000003</v>
      </c>
      <c r="K45" s="5">
        <f t="shared" si="4"/>
        <v>-1</v>
      </c>
      <c r="M45" s="5">
        <f t="shared" si="1"/>
        <v>-10</v>
      </c>
      <c r="N45" s="24">
        <f t="shared" si="8"/>
        <v>-0.66666666666666663</v>
      </c>
      <c r="O45" s="5">
        <f t="shared" si="5"/>
        <v>9</v>
      </c>
      <c r="Q45" s="5">
        <f t="shared" si="2"/>
        <v>11</v>
      </c>
      <c r="R45" s="24">
        <f t="shared" si="9"/>
        <v>0.42307692307692307</v>
      </c>
      <c r="S45" s="5">
        <f t="shared" si="6"/>
        <v>-2</v>
      </c>
      <c r="U45" s="5" t="str">
        <f t="shared" si="10"/>
        <v>No Pass</v>
      </c>
      <c r="V45" s="5" t="str">
        <f t="shared" si="10"/>
        <v>Pass</v>
      </c>
      <c r="W45" s="5" t="str">
        <f t="shared" si="10"/>
        <v>No Pass</v>
      </c>
      <c r="X45" s="5" t="str">
        <f t="shared" si="10"/>
        <v>Pass</v>
      </c>
    </row>
    <row r="46" spans="2:24" x14ac:dyDescent="0.25">
      <c r="B46" s="5">
        <v>25544</v>
      </c>
      <c r="D46" s="4">
        <v>25</v>
      </c>
      <c r="E46" s="5">
        <v>25</v>
      </c>
      <c r="F46" s="4">
        <v>25</v>
      </c>
      <c r="G46" s="4">
        <v>24</v>
      </c>
      <c r="I46" s="5">
        <f t="shared" si="0"/>
        <v>0</v>
      </c>
      <c r="J46" s="24">
        <f t="shared" si="7"/>
        <v>0</v>
      </c>
      <c r="K46" s="5">
        <f t="shared" si="4"/>
        <v>-1</v>
      </c>
      <c r="M46" s="5">
        <f t="shared" si="1"/>
        <v>0</v>
      </c>
      <c r="N46" s="24">
        <f t="shared" si="8"/>
        <v>0</v>
      </c>
      <c r="O46" s="5">
        <f t="shared" si="5"/>
        <v>-1</v>
      </c>
      <c r="Q46" s="5">
        <f t="shared" si="2"/>
        <v>-1</v>
      </c>
      <c r="R46" s="24">
        <f t="shared" si="9"/>
        <v>-4.1666666666666664E-2</v>
      </c>
      <c r="S46" s="5">
        <f t="shared" si="6"/>
        <v>0</v>
      </c>
      <c r="U46" s="5" t="str">
        <f t="shared" si="10"/>
        <v>Pass</v>
      </c>
      <c r="V46" s="5" t="str">
        <f t="shared" si="10"/>
        <v>Pass</v>
      </c>
      <c r="W46" s="5" t="str">
        <f t="shared" si="10"/>
        <v>Pass</v>
      </c>
      <c r="X46" s="5" t="str">
        <f t="shared" si="10"/>
        <v>Pass</v>
      </c>
    </row>
    <row r="47" spans="2:24" x14ac:dyDescent="0.25">
      <c r="B47" s="5">
        <v>25558</v>
      </c>
      <c r="D47" s="4">
        <v>25</v>
      </c>
      <c r="E47" s="5">
        <v>23</v>
      </c>
      <c r="F47" s="4">
        <v>30</v>
      </c>
      <c r="G47" s="4">
        <v>25</v>
      </c>
      <c r="I47" s="5">
        <f t="shared" si="0"/>
        <v>-2</v>
      </c>
      <c r="J47" s="24">
        <f t="shared" si="7"/>
        <v>-8.6956521739130432E-2</v>
      </c>
      <c r="K47" s="5">
        <f t="shared" si="4"/>
        <v>1</v>
      </c>
      <c r="M47" s="5">
        <f t="shared" si="1"/>
        <v>7</v>
      </c>
      <c r="N47" s="24">
        <f t="shared" si="8"/>
        <v>0.23333333333333334</v>
      </c>
      <c r="O47" s="5">
        <f t="shared" si="5"/>
        <v>-6</v>
      </c>
      <c r="Q47" s="5">
        <f t="shared" si="2"/>
        <v>-5</v>
      </c>
      <c r="R47" s="24">
        <f t="shared" si="9"/>
        <v>-0.2</v>
      </c>
      <c r="S47" s="5">
        <f t="shared" si="6"/>
        <v>-1</v>
      </c>
      <c r="U47" s="5" t="str">
        <f t="shared" si="10"/>
        <v>Pass</v>
      </c>
      <c r="V47" s="5" t="str">
        <f t="shared" si="10"/>
        <v>No Pass</v>
      </c>
      <c r="W47" s="5" t="str">
        <f t="shared" si="10"/>
        <v>Pass</v>
      </c>
      <c r="X47" s="5" t="str">
        <f t="shared" si="10"/>
        <v>Pass</v>
      </c>
    </row>
    <row r="48" spans="2:24" x14ac:dyDescent="0.25">
      <c r="B48" s="5">
        <v>25571</v>
      </c>
      <c r="D48" s="4">
        <v>19</v>
      </c>
      <c r="E48" s="5">
        <v>30</v>
      </c>
      <c r="F48" s="4">
        <v>32</v>
      </c>
      <c r="G48" s="4">
        <v>25</v>
      </c>
      <c r="I48" s="5">
        <f t="shared" si="0"/>
        <v>11</v>
      </c>
      <c r="J48" s="24">
        <f t="shared" si="7"/>
        <v>0.36666666666666664</v>
      </c>
      <c r="K48" s="5">
        <f t="shared" si="4"/>
        <v>-6</v>
      </c>
      <c r="M48" s="5">
        <f t="shared" si="1"/>
        <v>2</v>
      </c>
      <c r="N48" s="24">
        <f t="shared" si="8"/>
        <v>6.25E-2</v>
      </c>
      <c r="O48" s="5">
        <f t="shared" si="5"/>
        <v>-8</v>
      </c>
      <c r="Q48" s="5">
        <f t="shared" si="2"/>
        <v>-7</v>
      </c>
      <c r="R48" s="24">
        <f t="shared" si="9"/>
        <v>-0.28000000000000003</v>
      </c>
      <c r="S48" s="5">
        <f t="shared" si="6"/>
        <v>-1</v>
      </c>
      <c r="U48" s="5" t="str">
        <f t="shared" si="10"/>
        <v>No Pass</v>
      </c>
      <c r="V48" s="5" t="str">
        <f t="shared" si="10"/>
        <v>Pass</v>
      </c>
      <c r="W48" s="5" t="str">
        <f t="shared" si="10"/>
        <v>Pass</v>
      </c>
      <c r="X48" s="5" t="str">
        <f t="shared" si="10"/>
        <v>Pass</v>
      </c>
    </row>
    <row r="49" spans="2:24" x14ac:dyDescent="0.25">
      <c r="B49" s="5">
        <v>25577</v>
      </c>
      <c r="D49" s="4">
        <v>25</v>
      </c>
      <c r="E49" s="5">
        <v>22</v>
      </c>
      <c r="F49" s="4">
        <v>20</v>
      </c>
      <c r="G49" s="4">
        <v>19</v>
      </c>
      <c r="I49" s="5">
        <f t="shared" si="0"/>
        <v>-3</v>
      </c>
      <c r="J49" s="24">
        <f t="shared" si="7"/>
        <v>-0.13636363636363635</v>
      </c>
      <c r="K49" s="5">
        <f t="shared" si="4"/>
        <v>2</v>
      </c>
      <c r="M49" s="5">
        <f t="shared" si="1"/>
        <v>-2</v>
      </c>
      <c r="N49" s="24">
        <f t="shared" si="8"/>
        <v>-0.1</v>
      </c>
      <c r="O49" s="5">
        <f t="shared" si="5"/>
        <v>4</v>
      </c>
      <c r="Q49" s="5">
        <f t="shared" si="2"/>
        <v>-1</v>
      </c>
      <c r="R49" s="24">
        <f t="shared" si="9"/>
        <v>-5.2631578947368418E-2</v>
      </c>
      <c r="S49" s="5">
        <f t="shared" si="6"/>
        <v>5</v>
      </c>
      <c r="U49" s="5" t="str">
        <f t="shared" si="10"/>
        <v>Pass</v>
      </c>
      <c r="V49" s="5" t="str">
        <f t="shared" si="10"/>
        <v>No Pass</v>
      </c>
      <c r="W49" s="5" t="str">
        <f t="shared" si="10"/>
        <v>No Pass</v>
      </c>
      <c r="X49" s="5" t="str">
        <f t="shared" si="10"/>
        <v>No Pass</v>
      </c>
    </row>
    <row r="50" spans="2:24" x14ac:dyDescent="0.25">
      <c r="B50" s="5">
        <v>25580</v>
      </c>
      <c r="D50" s="4">
        <v>17</v>
      </c>
      <c r="E50" s="4">
        <v>25</v>
      </c>
      <c r="F50" s="4">
        <v>25</v>
      </c>
      <c r="G50" s="4">
        <v>22</v>
      </c>
      <c r="I50" s="5">
        <f t="shared" si="0"/>
        <v>8</v>
      </c>
      <c r="J50" s="24">
        <f t="shared" si="7"/>
        <v>0.32</v>
      </c>
      <c r="K50" s="5">
        <f t="shared" si="4"/>
        <v>-1</v>
      </c>
      <c r="M50" s="5">
        <f t="shared" si="1"/>
        <v>0</v>
      </c>
      <c r="N50" s="24">
        <f t="shared" si="8"/>
        <v>0</v>
      </c>
      <c r="O50" s="5">
        <f t="shared" si="5"/>
        <v>-1</v>
      </c>
      <c r="Q50" s="5">
        <f t="shared" si="2"/>
        <v>-3</v>
      </c>
      <c r="R50" s="24">
        <f t="shared" si="9"/>
        <v>-0.13636363636363635</v>
      </c>
      <c r="S50" s="5">
        <f t="shared" si="6"/>
        <v>2</v>
      </c>
      <c r="U50" s="5" t="str">
        <f t="shared" si="10"/>
        <v>No Pass</v>
      </c>
      <c r="V50" s="5" t="str">
        <f t="shared" si="10"/>
        <v>Pass</v>
      </c>
      <c r="W50" s="5" t="str">
        <f t="shared" si="10"/>
        <v>Pass</v>
      </c>
      <c r="X50" s="5" t="str">
        <f t="shared" si="10"/>
        <v>No Pass</v>
      </c>
    </row>
    <row r="51" spans="2:24" x14ac:dyDescent="0.25">
      <c r="B51" s="5">
        <v>25611</v>
      </c>
      <c r="D51" s="4">
        <v>25</v>
      </c>
      <c r="E51" s="5">
        <v>25</v>
      </c>
      <c r="F51" s="4">
        <v>25</v>
      </c>
      <c r="G51" s="4">
        <v>24</v>
      </c>
      <c r="I51" s="5">
        <f t="shared" si="0"/>
        <v>0</v>
      </c>
      <c r="J51" s="24">
        <f t="shared" si="7"/>
        <v>0</v>
      </c>
      <c r="K51" s="5">
        <f t="shared" si="4"/>
        <v>-1</v>
      </c>
      <c r="M51" s="5">
        <f t="shared" si="1"/>
        <v>0</v>
      </c>
      <c r="N51" s="24">
        <f t="shared" si="8"/>
        <v>0</v>
      </c>
      <c r="O51" s="5">
        <f t="shared" si="5"/>
        <v>-1</v>
      </c>
      <c r="Q51" s="5">
        <f t="shared" si="2"/>
        <v>-1</v>
      </c>
      <c r="R51" s="24">
        <f t="shared" si="9"/>
        <v>-4.1666666666666664E-2</v>
      </c>
      <c r="S51" s="5">
        <f t="shared" si="6"/>
        <v>0</v>
      </c>
      <c r="U51" s="5" t="str">
        <f t="shared" si="10"/>
        <v>Pass</v>
      </c>
      <c r="V51" s="5" t="str">
        <f t="shared" si="10"/>
        <v>Pass</v>
      </c>
      <c r="W51" s="5" t="str">
        <f t="shared" si="10"/>
        <v>Pass</v>
      </c>
      <c r="X51" s="5" t="str">
        <f t="shared" si="10"/>
        <v>Pass</v>
      </c>
    </row>
    <row r="52" spans="2:24" x14ac:dyDescent="0.25">
      <c r="B52" s="5">
        <v>25620</v>
      </c>
      <c r="D52" s="4">
        <v>4</v>
      </c>
      <c r="E52" s="5">
        <v>25</v>
      </c>
      <c r="F52" s="4">
        <v>10</v>
      </c>
      <c r="G52" s="4">
        <v>25</v>
      </c>
      <c r="I52" s="5">
        <f t="shared" si="0"/>
        <v>21</v>
      </c>
      <c r="J52" s="24">
        <f t="shared" si="7"/>
        <v>0.84</v>
      </c>
      <c r="K52" s="5">
        <f t="shared" si="4"/>
        <v>-1</v>
      </c>
      <c r="M52" s="5">
        <f t="shared" si="1"/>
        <v>-15</v>
      </c>
      <c r="N52" s="24">
        <f t="shared" si="8"/>
        <v>-1.5</v>
      </c>
      <c r="O52" s="5">
        <f t="shared" si="5"/>
        <v>14</v>
      </c>
      <c r="Q52" s="5">
        <f t="shared" si="2"/>
        <v>15</v>
      </c>
      <c r="R52" s="24">
        <f t="shared" si="9"/>
        <v>0.6</v>
      </c>
      <c r="S52" s="5">
        <f t="shared" si="6"/>
        <v>-1</v>
      </c>
      <c r="U52" s="5" t="str">
        <f t="shared" si="10"/>
        <v>No Pass</v>
      </c>
      <c r="V52" s="5" t="str">
        <f t="shared" si="10"/>
        <v>Pass</v>
      </c>
      <c r="W52" s="5" t="str">
        <f t="shared" si="10"/>
        <v>No Pass</v>
      </c>
      <c r="X52" s="5" t="str">
        <f t="shared" si="10"/>
        <v>Pass</v>
      </c>
    </row>
    <row r="53" spans="2:24" x14ac:dyDescent="0.25">
      <c r="B53" s="5">
        <v>25650</v>
      </c>
      <c r="D53" s="4">
        <v>25</v>
      </c>
      <c r="E53" s="5">
        <v>26</v>
      </c>
      <c r="F53" s="4">
        <v>26</v>
      </c>
      <c r="G53" s="4">
        <v>15</v>
      </c>
      <c r="I53" s="5">
        <f t="shared" si="0"/>
        <v>1</v>
      </c>
      <c r="J53" s="24">
        <f t="shared" si="7"/>
        <v>3.8461538461538464E-2</v>
      </c>
      <c r="K53" s="5">
        <f t="shared" si="4"/>
        <v>-2</v>
      </c>
      <c r="M53" s="5">
        <f t="shared" si="1"/>
        <v>0</v>
      </c>
      <c r="N53" s="24">
        <f t="shared" si="8"/>
        <v>0</v>
      </c>
      <c r="O53" s="5">
        <f t="shared" si="5"/>
        <v>-2</v>
      </c>
      <c r="Q53" s="5">
        <f t="shared" si="2"/>
        <v>-11</v>
      </c>
      <c r="R53" s="24">
        <f t="shared" si="9"/>
        <v>-0.73333333333333328</v>
      </c>
      <c r="S53" s="5">
        <f t="shared" si="6"/>
        <v>9</v>
      </c>
      <c r="U53" s="5" t="str">
        <f t="shared" si="10"/>
        <v>Pass</v>
      </c>
      <c r="V53" s="5" t="str">
        <f t="shared" si="10"/>
        <v>Pass</v>
      </c>
      <c r="W53" s="5" t="str">
        <f t="shared" si="10"/>
        <v>Pass</v>
      </c>
      <c r="X53" s="5" t="str">
        <f t="shared" si="10"/>
        <v>No Pass</v>
      </c>
    </row>
    <row r="54" spans="2:24" x14ac:dyDescent="0.25">
      <c r="B54" s="5">
        <v>25665</v>
      </c>
      <c r="D54" s="4">
        <v>25</v>
      </c>
      <c r="E54" s="5">
        <v>30</v>
      </c>
      <c r="F54" s="4">
        <v>22</v>
      </c>
      <c r="G54" s="4">
        <v>30</v>
      </c>
      <c r="I54" s="5">
        <f t="shared" si="0"/>
        <v>5</v>
      </c>
      <c r="J54" s="24">
        <f t="shared" si="7"/>
        <v>0.16666666666666666</v>
      </c>
      <c r="K54" s="5">
        <f t="shared" si="4"/>
        <v>-6</v>
      </c>
      <c r="M54" s="5">
        <f t="shared" si="1"/>
        <v>-8</v>
      </c>
      <c r="N54" s="24">
        <f t="shared" si="8"/>
        <v>-0.36363636363636365</v>
      </c>
      <c r="O54" s="5">
        <f t="shared" si="5"/>
        <v>2</v>
      </c>
      <c r="Q54" s="5">
        <f t="shared" si="2"/>
        <v>8</v>
      </c>
      <c r="R54" s="24">
        <f t="shared" si="9"/>
        <v>0.26666666666666666</v>
      </c>
      <c r="S54" s="5">
        <f t="shared" si="6"/>
        <v>-6</v>
      </c>
      <c r="U54" s="5" t="str">
        <f t="shared" si="10"/>
        <v>Pass</v>
      </c>
      <c r="V54" s="5" t="str">
        <f t="shared" si="10"/>
        <v>Pass</v>
      </c>
      <c r="W54" s="5" t="str">
        <f t="shared" si="10"/>
        <v>No Pass</v>
      </c>
      <c r="X54" s="5" t="str">
        <f t="shared" si="10"/>
        <v>Pass</v>
      </c>
    </row>
    <row r="55" spans="2:24" x14ac:dyDescent="0.25">
      <c r="B55" s="5">
        <v>25700</v>
      </c>
      <c r="D55" s="4">
        <v>25</v>
      </c>
      <c r="E55" s="5">
        <v>40</v>
      </c>
      <c r="F55" s="4">
        <v>25</v>
      </c>
      <c r="G55" s="4">
        <v>26</v>
      </c>
      <c r="I55" s="5">
        <f t="shared" si="0"/>
        <v>15</v>
      </c>
      <c r="J55" s="24">
        <f t="shared" si="7"/>
        <v>0.375</v>
      </c>
      <c r="K55" s="5">
        <f t="shared" si="4"/>
        <v>-16</v>
      </c>
      <c r="M55" s="5">
        <f t="shared" si="1"/>
        <v>-15</v>
      </c>
      <c r="N55" s="24">
        <f t="shared" si="8"/>
        <v>-0.6</v>
      </c>
      <c r="O55" s="5">
        <f t="shared" si="5"/>
        <v>-1</v>
      </c>
      <c r="Q55" s="5">
        <f t="shared" si="2"/>
        <v>1</v>
      </c>
      <c r="R55" s="24">
        <f t="shared" si="9"/>
        <v>3.8461538461538464E-2</v>
      </c>
      <c r="S55" s="5">
        <f t="shared" si="6"/>
        <v>-2</v>
      </c>
      <c r="U55" s="5" t="str">
        <f t="shared" si="10"/>
        <v>Pass</v>
      </c>
      <c r="V55" s="5" t="str">
        <f t="shared" si="10"/>
        <v>Pass</v>
      </c>
      <c r="W55" s="5" t="str">
        <f t="shared" si="10"/>
        <v>Pass</v>
      </c>
      <c r="X55" s="5" t="str">
        <f t="shared" si="10"/>
        <v>Pass</v>
      </c>
    </row>
    <row r="56" spans="2:24" x14ac:dyDescent="0.25">
      <c r="B56" s="5">
        <v>25707</v>
      </c>
      <c r="D56" s="4">
        <v>20</v>
      </c>
      <c r="E56" s="5">
        <v>21</v>
      </c>
      <c r="F56" s="4">
        <v>24</v>
      </c>
      <c r="G56" s="4">
        <v>25</v>
      </c>
      <c r="I56" s="5">
        <f t="shared" si="0"/>
        <v>1</v>
      </c>
      <c r="J56" s="24">
        <f t="shared" si="7"/>
        <v>4.7619047619047616E-2</v>
      </c>
      <c r="K56" s="5">
        <f t="shared" si="4"/>
        <v>3</v>
      </c>
      <c r="M56" s="5">
        <f t="shared" si="1"/>
        <v>3</v>
      </c>
      <c r="N56" s="24">
        <f t="shared" si="8"/>
        <v>0.125</v>
      </c>
      <c r="O56" s="5">
        <f t="shared" si="5"/>
        <v>0</v>
      </c>
      <c r="Q56" s="5">
        <f t="shared" si="2"/>
        <v>1</v>
      </c>
      <c r="R56" s="24">
        <f t="shared" si="9"/>
        <v>0.04</v>
      </c>
      <c r="S56" s="5">
        <f t="shared" si="6"/>
        <v>-1</v>
      </c>
      <c r="U56" s="5" t="str">
        <f t="shared" si="10"/>
        <v>No Pass</v>
      </c>
      <c r="V56" s="5" t="str">
        <f t="shared" si="10"/>
        <v>No Pass</v>
      </c>
      <c r="W56" s="5" t="str">
        <f t="shared" si="10"/>
        <v>Pass</v>
      </c>
      <c r="X56" s="5" t="str">
        <f t="shared" si="10"/>
        <v>Pass</v>
      </c>
    </row>
    <row r="57" spans="2:24" x14ac:dyDescent="0.25">
      <c r="B57" s="5">
        <v>25708</v>
      </c>
      <c r="D57" s="4">
        <v>25</v>
      </c>
      <c r="E57" s="5">
        <v>29</v>
      </c>
      <c r="F57" s="4">
        <v>26</v>
      </c>
      <c r="G57" s="4">
        <v>32</v>
      </c>
      <c r="I57" s="5">
        <f t="shared" si="0"/>
        <v>4</v>
      </c>
      <c r="J57" s="24">
        <f t="shared" si="7"/>
        <v>0.13793103448275862</v>
      </c>
      <c r="K57" s="5">
        <f t="shared" si="4"/>
        <v>-5</v>
      </c>
      <c r="M57" s="5">
        <f t="shared" si="1"/>
        <v>-3</v>
      </c>
      <c r="N57" s="24">
        <f t="shared" si="8"/>
        <v>-0.11538461538461539</v>
      </c>
      <c r="O57" s="5">
        <f t="shared" si="5"/>
        <v>-2</v>
      </c>
      <c r="Q57" s="5">
        <f t="shared" si="2"/>
        <v>6</v>
      </c>
      <c r="R57" s="24">
        <f t="shared" si="9"/>
        <v>0.1875</v>
      </c>
      <c r="S57" s="5">
        <f t="shared" si="6"/>
        <v>-8</v>
      </c>
      <c r="U57" s="5" t="str">
        <f t="shared" si="10"/>
        <v>Pass</v>
      </c>
      <c r="V57" s="5" t="str">
        <f t="shared" si="10"/>
        <v>Pass</v>
      </c>
      <c r="W57" s="5" t="str">
        <f t="shared" si="10"/>
        <v>Pass</v>
      </c>
      <c r="X57" s="5" t="str">
        <f t="shared" si="10"/>
        <v>Pass</v>
      </c>
    </row>
    <row r="58" spans="2:24" x14ac:dyDescent="0.25">
      <c r="B58" s="5">
        <v>25712</v>
      </c>
      <c r="D58" s="4">
        <v>25</v>
      </c>
      <c r="E58" s="5">
        <v>25</v>
      </c>
      <c r="F58" s="4">
        <v>25</v>
      </c>
      <c r="G58" s="4">
        <v>15</v>
      </c>
      <c r="I58" s="5">
        <f t="shared" si="0"/>
        <v>0</v>
      </c>
      <c r="J58" s="24">
        <f t="shared" si="7"/>
        <v>0</v>
      </c>
      <c r="K58" s="5">
        <f t="shared" si="4"/>
        <v>-1</v>
      </c>
      <c r="M58" s="5">
        <f t="shared" si="1"/>
        <v>0</v>
      </c>
      <c r="N58" s="24">
        <f t="shared" si="8"/>
        <v>0</v>
      </c>
      <c r="O58" s="5">
        <f t="shared" si="5"/>
        <v>-1</v>
      </c>
      <c r="Q58" s="5">
        <f t="shared" si="2"/>
        <v>-10</v>
      </c>
      <c r="R58" s="24">
        <f t="shared" si="9"/>
        <v>-0.66666666666666663</v>
      </c>
      <c r="S58" s="5">
        <f t="shared" si="6"/>
        <v>9</v>
      </c>
      <c r="U58" s="5" t="str">
        <f t="shared" si="10"/>
        <v>Pass</v>
      </c>
      <c r="V58" s="5" t="str">
        <f t="shared" si="10"/>
        <v>Pass</v>
      </c>
      <c r="W58" s="5" t="str">
        <f t="shared" si="10"/>
        <v>Pass</v>
      </c>
      <c r="X58" s="5" t="str">
        <f t="shared" si="10"/>
        <v>No Pass</v>
      </c>
    </row>
    <row r="59" spans="2:24" x14ac:dyDescent="0.25">
      <c r="B59" s="5">
        <v>25715</v>
      </c>
      <c r="D59" s="4">
        <v>25</v>
      </c>
      <c r="E59" s="4">
        <v>26</v>
      </c>
      <c r="F59" s="4">
        <v>21</v>
      </c>
      <c r="G59" s="4">
        <v>54</v>
      </c>
      <c r="I59" s="5">
        <f t="shared" si="0"/>
        <v>1</v>
      </c>
      <c r="J59" s="24">
        <f t="shared" si="7"/>
        <v>3.8461538461538464E-2</v>
      </c>
      <c r="K59" s="5">
        <f t="shared" si="4"/>
        <v>-2</v>
      </c>
      <c r="M59" s="5">
        <f t="shared" si="1"/>
        <v>-5</v>
      </c>
      <c r="N59" s="24">
        <f t="shared" si="8"/>
        <v>-0.23809523809523808</v>
      </c>
      <c r="O59" s="5">
        <f t="shared" si="5"/>
        <v>3</v>
      </c>
      <c r="Q59" s="5">
        <f t="shared" si="2"/>
        <v>33</v>
      </c>
      <c r="R59" s="24">
        <f t="shared" si="9"/>
        <v>0.61111111111111116</v>
      </c>
      <c r="S59" s="5">
        <f t="shared" si="6"/>
        <v>-30</v>
      </c>
      <c r="U59" s="5" t="str">
        <f t="shared" si="10"/>
        <v>Pass</v>
      </c>
      <c r="V59" s="5" t="str">
        <f t="shared" si="10"/>
        <v>Pass</v>
      </c>
      <c r="W59" s="5" t="str">
        <f t="shared" si="10"/>
        <v>No Pass</v>
      </c>
      <c r="X59" s="5" t="str">
        <f t="shared" si="10"/>
        <v>Pass</v>
      </c>
    </row>
    <row r="60" spans="2:24" x14ac:dyDescent="0.25">
      <c r="B60" s="5">
        <v>25753</v>
      </c>
      <c r="D60" s="4">
        <v>25</v>
      </c>
      <c r="E60" s="5">
        <v>26</v>
      </c>
      <c r="F60" s="4">
        <v>15</v>
      </c>
      <c r="G60" s="4">
        <v>14</v>
      </c>
      <c r="I60" s="5">
        <f t="shared" si="0"/>
        <v>1</v>
      </c>
      <c r="J60" s="24">
        <f t="shared" si="7"/>
        <v>3.8461538461538464E-2</v>
      </c>
      <c r="K60" s="5">
        <f t="shared" si="4"/>
        <v>-2</v>
      </c>
      <c r="M60" s="5">
        <f t="shared" si="1"/>
        <v>-11</v>
      </c>
      <c r="N60" s="24">
        <f t="shared" si="8"/>
        <v>-0.73333333333333328</v>
      </c>
      <c r="O60" s="5">
        <f t="shared" si="5"/>
        <v>9</v>
      </c>
      <c r="Q60" s="5">
        <f t="shared" si="2"/>
        <v>-1</v>
      </c>
      <c r="R60" s="24">
        <f t="shared" si="9"/>
        <v>-7.1428571428571425E-2</v>
      </c>
      <c r="S60" s="5">
        <f t="shared" si="6"/>
        <v>10</v>
      </c>
      <c r="U60" s="5" t="str">
        <f t="shared" si="10"/>
        <v>Pass</v>
      </c>
      <c r="V60" s="5" t="str">
        <f t="shared" si="10"/>
        <v>Pass</v>
      </c>
      <c r="W60" s="5" t="str">
        <f t="shared" si="10"/>
        <v>No Pass</v>
      </c>
      <c r="X60" s="5" t="str">
        <f t="shared" si="10"/>
        <v>No Pass</v>
      </c>
    </row>
    <row r="61" spans="2:24" x14ac:dyDescent="0.25">
      <c r="B61" s="5">
        <v>25756</v>
      </c>
      <c r="D61" s="4">
        <v>25</v>
      </c>
      <c r="E61" s="5">
        <v>25</v>
      </c>
      <c r="F61" s="4">
        <v>34</v>
      </c>
      <c r="G61" s="4">
        <v>32</v>
      </c>
      <c r="I61" s="5">
        <f t="shared" si="0"/>
        <v>0</v>
      </c>
      <c r="J61" s="24">
        <f t="shared" si="7"/>
        <v>0</v>
      </c>
      <c r="K61" s="5">
        <f t="shared" si="4"/>
        <v>-1</v>
      </c>
      <c r="M61" s="5">
        <f t="shared" si="1"/>
        <v>9</v>
      </c>
      <c r="N61" s="24">
        <f t="shared" si="8"/>
        <v>0.26470588235294118</v>
      </c>
      <c r="O61" s="5">
        <f t="shared" si="5"/>
        <v>-10</v>
      </c>
      <c r="Q61" s="5">
        <f t="shared" si="2"/>
        <v>-2</v>
      </c>
      <c r="R61" s="24">
        <f t="shared" si="9"/>
        <v>-6.25E-2</v>
      </c>
      <c r="S61" s="5">
        <f t="shared" si="6"/>
        <v>-8</v>
      </c>
      <c r="U61" s="5" t="str">
        <f t="shared" si="10"/>
        <v>Pass</v>
      </c>
      <c r="V61" s="5" t="str">
        <f t="shared" si="10"/>
        <v>Pass</v>
      </c>
      <c r="W61" s="5" t="str">
        <f t="shared" si="10"/>
        <v>Pass</v>
      </c>
      <c r="X61" s="5" t="str">
        <f t="shared" si="10"/>
        <v>Pass</v>
      </c>
    </row>
    <row r="62" spans="2:24" x14ac:dyDescent="0.25">
      <c r="B62" s="5">
        <v>25758</v>
      </c>
      <c r="D62" s="4">
        <v>25</v>
      </c>
      <c r="E62" s="5">
        <v>25</v>
      </c>
      <c r="F62" s="4">
        <v>25</v>
      </c>
      <c r="G62" s="4">
        <v>28</v>
      </c>
      <c r="I62" s="5">
        <f t="shared" si="0"/>
        <v>0</v>
      </c>
      <c r="J62" s="24">
        <f t="shared" si="7"/>
        <v>0</v>
      </c>
      <c r="K62" s="5">
        <f t="shared" si="4"/>
        <v>-1</v>
      </c>
      <c r="M62" s="5">
        <f t="shared" si="1"/>
        <v>0</v>
      </c>
      <c r="N62" s="24">
        <f t="shared" si="8"/>
        <v>0</v>
      </c>
      <c r="O62" s="5">
        <f t="shared" si="5"/>
        <v>-1</v>
      </c>
      <c r="Q62" s="5">
        <f t="shared" si="2"/>
        <v>3</v>
      </c>
      <c r="R62" s="24">
        <f t="shared" si="9"/>
        <v>0.10714285714285714</v>
      </c>
      <c r="S62" s="5">
        <f t="shared" si="6"/>
        <v>-4</v>
      </c>
      <c r="U62" s="5" t="str">
        <f t="shared" si="10"/>
        <v>Pass</v>
      </c>
      <c r="V62" s="5" t="str">
        <f t="shared" si="10"/>
        <v>Pass</v>
      </c>
      <c r="W62" s="5" t="str">
        <f t="shared" si="10"/>
        <v>Pass</v>
      </c>
      <c r="X62" s="5" t="str">
        <f t="shared" si="10"/>
        <v>Pass</v>
      </c>
    </row>
    <row r="63" spans="2:24" x14ac:dyDescent="0.25">
      <c r="B63" s="5">
        <v>25767</v>
      </c>
      <c r="D63" s="4">
        <v>25</v>
      </c>
      <c r="E63" s="4">
        <v>26</v>
      </c>
      <c r="F63" s="4">
        <v>24</v>
      </c>
      <c r="G63" s="4">
        <v>20</v>
      </c>
      <c r="I63" s="5">
        <f t="shared" si="0"/>
        <v>1</v>
      </c>
      <c r="J63" s="24">
        <f t="shared" si="7"/>
        <v>3.8461538461538464E-2</v>
      </c>
      <c r="K63" s="5">
        <f t="shared" si="4"/>
        <v>-2</v>
      </c>
      <c r="M63" s="5">
        <f t="shared" si="1"/>
        <v>-2</v>
      </c>
      <c r="N63" s="24">
        <f t="shared" si="8"/>
        <v>-8.3333333333333329E-2</v>
      </c>
      <c r="O63" s="5">
        <f t="shared" si="5"/>
        <v>0</v>
      </c>
      <c r="Q63" s="5">
        <f t="shared" si="2"/>
        <v>-4</v>
      </c>
      <c r="R63" s="24">
        <f t="shared" si="9"/>
        <v>-0.2</v>
      </c>
      <c r="S63" s="5">
        <f t="shared" si="6"/>
        <v>4</v>
      </c>
      <c r="U63" s="5" t="str">
        <f t="shared" si="10"/>
        <v>Pass</v>
      </c>
      <c r="V63" s="5" t="str">
        <f t="shared" si="10"/>
        <v>Pass</v>
      </c>
      <c r="W63" s="5" t="str">
        <f t="shared" si="10"/>
        <v>Pass</v>
      </c>
      <c r="X63" s="5" t="str">
        <f t="shared" si="10"/>
        <v>No Pass</v>
      </c>
    </row>
    <row r="64" spans="2:24" x14ac:dyDescent="0.25">
      <c r="B64" s="5">
        <v>25771</v>
      </c>
      <c r="D64" s="4">
        <v>11</v>
      </c>
      <c r="E64" s="4">
        <v>7</v>
      </c>
      <c r="F64" s="4">
        <v>12</v>
      </c>
      <c r="G64" s="4">
        <v>8</v>
      </c>
      <c r="I64" s="5">
        <f t="shared" si="0"/>
        <v>-4</v>
      </c>
      <c r="J64" s="24">
        <f t="shared" si="7"/>
        <v>-0.5714285714285714</v>
      </c>
      <c r="K64" s="5">
        <f t="shared" si="4"/>
        <v>17</v>
      </c>
      <c r="M64" s="5">
        <f t="shared" si="1"/>
        <v>5</v>
      </c>
      <c r="N64" s="24">
        <f t="shared" si="8"/>
        <v>0.41666666666666669</v>
      </c>
      <c r="O64" s="5">
        <f t="shared" si="5"/>
        <v>12</v>
      </c>
      <c r="Q64" s="5">
        <f t="shared" si="2"/>
        <v>-4</v>
      </c>
      <c r="R64" s="24">
        <f t="shared" si="9"/>
        <v>-0.5</v>
      </c>
      <c r="S64" s="5">
        <f t="shared" si="6"/>
        <v>16</v>
      </c>
      <c r="U64" s="5" t="str">
        <f t="shared" si="10"/>
        <v>No Pass</v>
      </c>
      <c r="V64" s="5" t="str">
        <f t="shared" si="10"/>
        <v>No Pass</v>
      </c>
      <c r="W64" s="5" t="str">
        <f t="shared" si="10"/>
        <v>No Pass</v>
      </c>
      <c r="X64" s="5" t="str">
        <f t="shared" si="10"/>
        <v>No Pass</v>
      </c>
    </row>
    <row r="65" spans="2:24" x14ac:dyDescent="0.25">
      <c r="B65" s="5">
        <v>25781</v>
      </c>
      <c r="D65" s="4">
        <v>25</v>
      </c>
      <c r="E65" s="5">
        <v>25</v>
      </c>
      <c r="F65" s="4">
        <v>24</v>
      </c>
      <c r="G65" s="4">
        <v>24</v>
      </c>
      <c r="I65" s="5">
        <f t="shared" si="0"/>
        <v>0</v>
      </c>
      <c r="J65" s="24">
        <f t="shared" si="7"/>
        <v>0</v>
      </c>
      <c r="K65" s="5">
        <f t="shared" si="4"/>
        <v>-1</v>
      </c>
      <c r="M65" s="5">
        <f t="shared" si="1"/>
        <v>-1</v>
      </c>
      <c r="N65" s="24">
        <f t="shared" si="8"/>
        <v>-4.1666666666666664E-2</v>
      </c>
      <c r="O65" s="5">
        <f t="shared" si="5"/>
        <v>0</v>
      </c>
      <c r="Q65" s="5">
        <f t="shared" si="2"/>
        <v>0</v>
      </c>
      <c r="R65" s="24">
        <f t="shared" si="9"/>
        <v>0</v>
      </c>
      <c r="S65" s="5">
        <f t="shared" si="6"/>
        <v>0</v>
      </c>
      <c r="U65" s="5" t="str">
        <f t="shared" si="10"/>
        <v>Pass</v>
      </c>
      <c r="V65" s="5" t="str">
        <f t="shared" si="10"/>
        <v>Pass</v>
      </c>
      <c r="W65" s="5" t="str">
        <f t="shared" si="10"/>
        <v>Pass</v>
      </c>
      <c r="X65" s="5" t="str">
        <f t="shared" si="10"/>
        <v>Pass</v>
      </c>
    </row>
    <row r="66" spans="2:24" x14ac:dyDescent="0.25">
      <c r="B66" s="5">
        <v>25791</v>
      </c>
      <c r="D66" s="4">
        <v>25</v>
      </c>
      <c r="E66" s="5">
        <v>29</v>
      </c>
      <c r="F66" s="4">
        <v>22</v>
      </c>
      <c r="G66" s="4">
        <v>20</v>
      </c>
      <c r="I66" s="5">
        <f t="shared" si="0"/>
        <v>4</v>
      </c>
      <c r="J66" s="24">
        <f t="shared" si="7"/>
        <v>0.13793103448275862</v>
      </c>
      <c r="K66" s="5">
        <f t="shared" si="4"/>
        <v>-5</v>
      </c>
      <c r="M66" s="5">
        <f t="shared" si="1"/>
        <v>-7</v>
      </c>
      <c r="N66" s="24">
        <f t="shared" si="8"/>
        <v>-0.31818181818181818</v>
      </c>
      <c r="O66" s="5">
        <f t="shared" si="5"/>
        <v>2</v>
      </c>
      <c r="Q66" s="5">
        <f t="shared" si="2"/>
        <v>-2</v>
      </c>
      <c r="R66" s="24">
        <f t="shared" si="9"/>
        <v>-0.1</v>
      </c>
      <c r="S66" s="5">
        <f t="shared" si="6"/>
        <v>4</v>
      </c>
      <c r="U66" s="5" t="str">
        <f t="shared" si="10"/>
        <v>Pass</v>
      </c>
      <c r="V66" s="5" t="str">
        <f t="shared" si="10"/>
        <v>Pass</v>
      </c>
      <c r="W66" s="5" t="str">
        <f t="shared" si="10"/>
        <v>No Pass</v>
      </c>
      <c r="X66" s="5" t="str">
        <f t="shared" si="10"/>
        <v>No Pass</v>
      </c>
    </row>
    <row r="67" spans="2:24" x14ac:dyDescent="0.25">
      <c r="B67" s="5">
        <v>25806</v>
      </c>
      <c r="D67" s="4">
        <v>25</v>
      </c>
      <c r="E67" s="5">
        <v>25</v>
      </c>
      <c r="F67" s="4">
        <v>15</v>
      </c>
      <c r="G67" s="4">
        <v>19</v>
      </c>
      <c r="I67" s="5">
        <f t="shared" si="0"/>
        <v>0</v>
      </c>
      <c r="J67" s="24">
        <f t="shared" si="7"/>
        <v>0</v>
      </c>
      <c r="K67" s="5">
        <f t="shared" si="4"/>
        <v>-1</v>
      </c>
      <c r="M67" s="5">
        <f t="shared" si="1"/>
        <v>-10</v>
      </c>
      <c r="N67" s="24">
        <f t="shared" si="8"/>
        <v>-0.66666666666666663</v>
      </c>
      <c r="O67" s="5">
        <f t="shared" si="5"/>
        <v>9</v>
      </c>
      <c r="Q67" s="5">
        <f t="shared" si="2"/>
        <v>4</v>
      </c>
      <c r="R67" s="24">
        <f t="shared" si="9"/>
        <v>0.21052631578947367</v>
      </c>
      <c r="S67" s="5">
        <f t="shared" si="6"/>
        <v>5</v>
      </c>
      <c r="U67" s="5" t="str">
        <f t="shared" si="10"/>
        <v>Pass</v>
      </c>
      <c r="V67" s="5" t="str">
        <f t="shared" si="10"/>
        <v>Pass</v>
      </c>
      <c r="W67" s="5" t="str">
        <f t="shared" si="10"/>
        <v>No Pass</v>
      </c>
      <c r="X67" s="5" t="str">
        <f t="shared" si="10"/>
        <v>No Pass</v>
      </c>
    </row>
    <row r="68" spans="2:24" x14ac:dyDescent="0.25">
      <c r="B68" s="5">
        <v>25817</v>
      </c>
      <c r="D68" s="4">
        <v>14</v>
      </c>
      <c r="E68" s="5">
        <v>4</v>
      </c>
      <c r="F68" s="4">
        <v>7</v>
      </c>
      <c r="G68" s="4">
        <v>15</v>
      </c>
      <c r="I68" s="5">
        <f t="shared" ref="I68:I131" si="11">E68-D68</f>
        <v>-10</v>
      </c>
      <c r="J68" s="24">
        <f t="shared" si="7"/>
        <v>-2.5</v>
      </c>
      <c r="K68" s="5">
        <f t="shared" si="4"/>
        <v>20</v>
      </c>
      <c r="M68" s="5">
        <f t="shared" ref="M68:M131" si="12">F68-E68</f>
        <v>3</v>
      </c>
      <c r="N68" s="24">
        <f t="shared" si="8"/>
        <v>0.42857142857142855</v>
      </c>
      <c r="O68" s="5">
        <f t="shared" si="5"/>
        <v>17</v>
      </c>
      <c r="Q68" s="5">
        <f t="shared" ref="Q68:Q131" si="13">G68-F68</f>
        <v>8</v>
      </c>
      <c r="R68" s="24">
        <f t="shared" si="9"/>
        <v>0.53333333333333333</v>
      </c>
      <c r="S68" s="5">
        <f t="shared" si="6"/>
        <v>9</v>
      </c>
      <c r="U68" s="5" t="str">
        <f t="shared" ref="U68:X99" si="14">IF(D68&gt;=24,"Pass","No Pass")</f>
        <v>No Pass</v>
      </c>
      <c r="V68" s="5" t="str">
        <f t="shared" si="14"/>
        <v>No Pass</v>
      </c>
      <c r="W68" s="5" t="str">
        <f t="shared" si="14"/>
        <v>No Pass</v>
      </c>
      <c r="X68" s="5" t="str">
        <f t="shared" si="14"/>
        <v>No Pass</v>
      </c>
    </row>
    <row r="69" spans="2:24" x14ac:dyDescent="0.25">
      <c r="B69" s="5">
        <v>25836</v>
      </c>
      <c r="D69" s="4">
        <v>25</v>
      </c>
      <c r="E69" s="4">
        <v>26</v>
      </c>
      <c r="F69" s="4">
        <v>28</v>
      </c>
      <c r="G69" s="4">
        <v>30</v>
      </c>
      <c r="I69" s="5">
        <f t="shared" si="11"/>
        <v>1</v>
      </c>
      <c r="J69" s="24">
        <f t="shared" si="7"/>
        <v>3.8461538461538464E-2</v>
      </c>
      <c r="K69" s="5">
        <f t="shared" ref="K69:K132" si="15">24-E69</f>
        <v>-2</v>
      </c>
      <c r="M69" s="5">
        <f t="shared" si="12"/>
        <v>2</v>
      </c>
      <c r="N69" s="24">
        <f t="shared" si="8"/>
        <v>7.1428571428571425E-2</v>
      </c>
      <c r="O69" s="5">
        <f t="shared" ref="O69:O132" si="16">24-F69</f>
        <v>-4</v>
      </c>
      <c r="Q69" s="5">
        <f t="shared" si="13"/>
        <v>2</v>
      </c>
      <c r="R69" s="24">
        <f t="shared" si="9"/>
        <v>6.6666666666666666E-2</v>
      </c>
      <c r="S69" s="5">
        <f t="shared" ref="S69:S132" si="17">24-G69</f>
        <v>-6</v>
      </c>
      <c r="U69" s="5" t="str">
        <f t="shared" si="14"/>
        <v>Pass</v>
      </c>
      <c r="V69" s="5" t="str">
        <f t="shared" si="14"/>
        <v>Pass</v>
      </c>
      <c r="W69" s="5" t="str">
        <f t="shared" si="14"/>
        <v>Pass</v>
      </c>
      <c r="X69" s="5" t="str">
        <f t="shared" si="14"/>
        <v>Pass</v>
      </c>
    </row>
    <row r="70" spans="2:24" x14ac:dyDescent="0.25">
      <c r="B70" s="5">
        <v>25841</v>
      </c>
      <c r="D70" s="4">
        <v>25</v>
      </c>
      <c r="E70" s="4">
        <v>25</v>
      </c>
      <c r="F70" s="4">
        <v>21</v>
      </c>
      <c r="G70" s="4">
        <v>25</v>
      </c>
      <c r="I70" s="5">
        <f t="shared" si="11"/>
        <v>0</v>
      </c>
      <c r="J70" s="24">
        <f t="shared" ref="J70:J133" si="18">I70/E70</f>
        <v>0</v>
      </c>
      <c r="K70" s="5">
        <f t="shared" si="15"/>
        <v>-1</v>
      </c>
      <c r="M70" s="5">
        <f t="shared" si="12"/>
        <v>-4</v>
      </c>
      <c r="N70" s="24">
        <f t="shared" ref="N70:N133" si="19">M70/F70</f>
        <v>-0.19047619047619047</v>
      </c>
      <c r="O70" s="5">
        <f t="shared" si="16"/>
        <v>3</v>
      </c>
      <c r="Q70" s="5">
        <f t="shared" si="13"/>
        <v>4</v>
      </c>
      <c r="R70" s="24">
        <f t="shared" ref="R70:R133" si="20">Q70/G70</f>
        <v>0.16</v>
      </c>
      <c r="S70" s="5">
        <f t="shared" si="17"/>
        <v>-1</v>
      </c>
      <c r="U70" s="5" t="str">
        <f t="shared" si="14"/>
        <v>Pass</v>
      </c>
      <c r="V70" s="5" t="str">
        <f t="shared" si="14"/>
        <v>Pass</v>
      </c>
      <c r="W70" s="5" t="str">
        <f t="shared" si="14"/>
        <v>No Pass</v>
      </c>
      <c r="X70" s="5" t="str">
        <f t="shared" si="14"/>
        <v>Pass</v>
      </c>
    </row>
    <row r="71" spans="2:24" x14ac:dyDescent="0.25">
      <c r="B71" s="5">
        <v>25849</v>
      </c>
      <c r="D71" s="4">
        <v>25</v>
      </c>
      <c r="E71" s="5">
        <v>25</v>
      </c>
      <c r="F71" s="4">
        <v>25</v>
      </c>
      <c r="G71" s="4">
        <v>24</v>
      </c>
      <c r="I71" s="5">
        <f t="shared" si="11"/>
        <v>0</v>
      </c>
      <c r="J71" s="24">
        <f t="shared" si="18"/>
        <v>0</v>
      </c>
      <c r="K71" s="5">
        <f t="shared" si="15"/>
        <v>-1</v>
      </c>
      <c r="M71" s="5">
        <f t="shared" si="12"/>
        <v>0</v>
      </c>
      <c r="N71" s="24">
        <f t="shared" si="19"/>
        <v>0</v>
      </c>
      <c r="O71" s="5">
        <f t="shared" si="16"/>
        <v>-1</v>
      </c>
      <c r="Q71" s="5">
        <f t="shared" si="13"/>
        <v>-1</v>
      </c>
      <c r="R71" s="24">
        <f t="shared" si="20"/>
        <v>-4.1666666666666664E-2</v>
      </c>
      <c r="S71" s="5">
        <f t="shared" si="17"/>
        <v>0</v>
      </c>
      <c r="U71" s="5" t="str">
        <f t="shared" si="14"/>
        <v>Pass</v>
      </c>
      <c r="V71" s="5" t="str">
        <f t="shared" si="14"/>
        <v>Pass</v>
      </c>
      <c r="W71" s="5" t="str">
        <f t="shared" si="14"/>
        <v>Pass</v>
      </c>
      <c r="X71" s="5" t="str">
        <f t="shared" si="14"/>
        <v>Pass</v>
      </c>
    </row>
    <row r="72" spans="2:24" x14ac:dyDescent="0.25">
      <c r="B72" s="5">
        <v>25854</v>
      </c>
      <c r="D72" s="4">
        <v>25</v>
      </c>
      <c r="E72" s="5">
        <v>25</v>
      </c>
      <c r="F72" s="4">
        <v>26</v>
      </c>
      <c r="G72" s="4">
        <v>23</v>
      </c>
      <c r="I72" s="5">
        <f t="shared" si="11"/>
        <v>0</v>
      </c>
      <c r="J72" s="24">
        <f t="shared" si="18"/>
        <v>0</v>
      </c>
      <c r="K72" s="5">
        <f t="shared" si="15"/>
        <v>-1</v>
      </c>
      <c r="M72" s="5">
        <f t="shared" si="12"/>
        <v>1</v>
      </c>
      <c r="N72" s="24">
        <f t="shared" si="19"/>
        <v>3.8461538461538464E-2</v>
      </c>
      <c r="O72" s="5">
        <f t="shared" si="16"/>
        <v>-2</v>
      </c>
      <c r="Q72" s="5">
        <f t="shared" si="13"/>
        <v>-3</v>
      </c>
      <c r="R72" s="24">
        <f t="shared" si="20"/>
        <v>-0.13043478260869565</v>
      </c>
      <c r="S72" s="5">
        <f t="shared" si="17"/>
        <v>1</v>
      </c>
      <c r="U72" s="5" t="str">
        <f t="shared" si="14"/>
        <v>Pass</v>
      </c>
      <c r="V72" s="5" t="str">
        <f t="shared" si="14"/>
        <v>Pass</v>
      </c>
      <c r="W72" s="5" t="str">
        <f t="shared" si="14"/>
        <v>Pass</v>
      </c>
      <c r="X72" s="5" t="str">
        <f t="shared" si="14"/>
        <v>No Pass</v>
      </c>
    </row>
    <row r="73" spans="2:24" x14ac:dyDescent="0.25">
      <c r="B73" s="5">
        <v>25858</v>
      </c>
      <c r="D73" s="4">
        <v>25</v>
      </c>
      <c r="E73" s="5">
        <v>60</v>
      </c>
      <c r="F73" s="4">
        <v>22</v>
      </c>
      <c r="G73" s="4">
        <v>21</v>
      </c>
      <c r="I73" s="5">
        <f t="shared" si="11"/>
        <v>35</v>
      </c>
      <c r="J73" s="24">
        <f t="shared" si="18"/>
        <v>0.58333333333333337</v>
      </c>
      <c r="K73" s="5">
        <f t="shared" si="15"/>
        <v>-36</v>
      </c>
      <c r="M73" s="5">
        <f t="shared" si="12"/>
        <v>-38</v>
      </c>
      <c r="N73" s="24">
        <f t="shared" si="19"/>
        <v>-1.7272727272727273</v>
      </c>
      <c r="O73" s="5">
        <f t="shared" si="16"/>
        <v>2</v>
      </c>
      <c r="Q73" s="5">
        <f t="shared" si="13"/>
        <v>-1</v>
      </c>
      <c r="R73" s="24">
        <f t="shared" si="20"/>
        <v>-4.7619047619047616E-2</v>
      </c>
      <c r="S73" s="5">
        <f t="shared" si="17"/>
        <v>3</v>
      </c>
      <c r="U73" s="5" t="str">
        <f t="shared" si="14"/>
        <v>Pass</v>
      </c>
      <c r="V73" s="5" t="str">
        <f t="shared" si="14"/>
        <v>Pass</v>
      </c>
      <c r="W73" s="5" t="str">
        <f t="shared" si="14"/>
        <v>No Pass</v>
      </c>
      <c r="X73" s="5" t="str">
        <f t="shared" si="14"/>
        <v>No Pass</v>
      </c>
    </row>
    <row r="74" spans="2:24" x14ac:dyDescent="0.25">
      <c r="B74" s="5">
        <v>25865</v>
      </c>
      <c r="D74" s="4">
        <v>25</v>
      </c>
      <c r="E74" s="5">
        <v>30</v>
      </c>
      <c r="F74" s="4">
        <v>23</v>
      </c>
      <c r="G74" s="4">
        <v>22</v>
      </c>
      <c r="I74" s="5">
        <f t="shared" si="11"/>
        <v>5</v>
      </c>
      <c r="J74" s="24">
        <f t="shared" si="18"/>
        <v>0.16666666666666666</v>
      </c>
      <c r="K74" s="5">
        <f t="shared" si="15"/>
        <v>-6</v>
      </c>
      <c r="M74" s="5">
        <f t="shared" si="12"/>
        <v>-7</v>
      </c>
      <c r="N74" s="24">
        <f t="shared" si="19"/>
        <v>-0.30434782608695654</v>
      </c>
      <c r="O74" s="5">
        <f t="shared" si="16"/>
        <v>1</v>
      </c>
      <c r="Q74" s="5">
        <f t="shared" si="13"/>
        <v>-1</v>
      </c>
      <c r="R74" s="24">
        <f t="shared" si="20"/>
        <v>-4.5454545454545456E-2</v>
      </c>
      <c r="S74" s="5">
        <f t="shared" si="17"/>
        <v>2</v>
      </c>
      <c r="U74" s="5" t="str">
        <f t="shared" si="14"/>
        <v>Pass</v>
      </c>
      <c r="V74" s="5" t="str">
        <f t="shared" si="14"/>
        <v>Pass</v>
      </c>
      <c r="W74" s="5" t="str">
        <f t="shared" si="14"/>
        <v>No Pass</v>
      </c>
      <c r="X74" s="5" t="str">
        <f t="shared" si="14"/>
        <v>No Pass</v>
      </c>
    </row>
    <row r="75" spans="2:24" x14ac:dyDescent="0.25">
      <c r="B75" s="5">
        <v>25894</v>
      </c>
      <c r="D75" s="4">
        <v>25</v>
      </c>
      <c r="E75" s="5">
        <v>30</v>
      </c>
      <c r="F75" s="4">
        <v>25</v>
      </c>
      <c r="G75" s="4">
        <v>22</v>
      </c>
      <c r="I75" s="5">
        <f t="shared" si="11"/>
        <v>5</v>
      </c>
      <c r="J75" s="24">
        <f t="shared" si="18"/>
        <v>0.16666666666666666</v>
      </c>
      <c r="K75" s="5">
        <f t="shared" si="15"/>
        <v>-6</v>
      </c>
      <c r="M75" s="5">
        <f t="shared" si="12"/>
        <v>-5</v>
      </c>
      <c r="N75" s="24">
        <f t="shared" si="19"/>
        <v>-0.2</v>
      </c>
      <c r="O75" s="5">
        <f t="shared" si="16"/>
        <v>-1</v>
      </c>
      <c r="Q75" s="5">
        <f t="shared" si="13"/>
        <v>-3</v>
      </c>
      <c r="R75" s="24">
        <f t="shared" si="20"/>
        <v>-0.13636363636363635</v>
      </c>
      <c r="S75" s="5">
        <f t="shared" si="17"/>
        <v>2</v>
      </c>
      <c r="U75" s="5" t="str">
        <f t="shared" si="14"/>
        <v>Pass</v>
      </c>
      <c r="V75" s="5" t="str">
        <f t="shared" si="14"/>
        <v>Pass</v>
      </c>
      <c r="W75" s="5" t="str">
        <f t="shared" si="14"/>
        <v>Pass</v>
      </c>
      <c r="X75" s="5" t="str">
        <f t="shared" si="14"/>
        <v>No Pass</v>
      </c>
    </row>
    <row r="76" spans="2:24" x14ac:dyDescent="0.25">
      <c r="B76" s="5">
        <v>25897</v>
      </c>
      <c r="D76" s="4">
        <v>25</v>
      </c>
      <c r="E76" s="5">
        <v>36</v>
      </c>
      <c r="F76" s="4">
        <v>28</v>
      </c>
      <c r="G76" s="4">
        <v>30</v>
      </c>
      <c r="I76" s="5">
        <f t="shared" si="11"/>
        <v>11</v>
      </c>
      <c r="J76" s="24">
        <f t="shared" si="18"/>
        <v>0.30555555555555558</v>
      </c>
      <c r="K76" s="5">
        <f t="shared" si="15"/>
        <v>-12</v>
      </c>
      <c r="M76" s="5">
        <f t="shared" si="12"/>
        <v>-8</v>
      </c>
      <c r="N76" s="24">
        <f t="shared" si="19"/>
        <v>-0.2857142857142857</v>
      </c>
      <c r="O76" s="5">
        <f t="shared" si="16"/>
        <v>-4</v>
      </c>
      <c r="Q76" s="5">
        <f t="shared" si="13"/>
        <v>2</v>
      </c>
      <c r="R76" s="24">
        <f t="shared" si="20"/>
        <v>6.6666666666666666E-2</v>
      </c>
      <c r="S76" s="5">
        <f t="shared" si="17"/>
        <v>-6</v>
      </c>
      <c r="U76" s="5" t="str">
        <f t="shared" si="14"/>
        <v>Pass</v>
      </c>
      <c r="V76" s="5" t="str">
        <f t="shared" si="14"/>
        <v>Pass</v>
      </c>
      <c r="W76" s="5" t="str">
        <f t="shared" si="14"/>
        <v>Pass</v>
      </c>
      <c r="X76" s="5" t="str">
        <f t="shared" si="14"/>
        <v>Pass</v>
      </c>
    </row>
    <row r="77" spans="2:24" x14ac:dyDescent="0.25">
      <c r="B77" s="5">
        <v>25910</v>
      </c>
      <c r="D77" s="4">
        <v>20</v>
      </c>
      <c r="E77" s="5">
        <v>30</v>
      </c>
      <c r="F77" s="4">
        <v>32</v>
      </c>
      <c r="G77" s="4">
        <v>29</v>
      </c>
      <c r="I77" s="5">
        <f t="shared" si="11"/>
        <v>10</v>
      </c>
      <c r="J77" s="24">
        <f t="shared" si="18"/>
        <v>0.33333333333333331</v>
      </c>
      <c r="K77" s="5">
        <f t="shared" si="15"/>
        <v>-6</v>
      </c>
      <c r="M77" s="5">
        <f t="shared" si="12"/>
        <v>2</v>
      </c>
      <c r="N77" s="24">
        <f t="shared" si="19"/>
        <v>6.25E-2</v>
      </c>
      <c r="O77" s="5">
        <f t="shared" si="16"/>
        <v>-8</v>
      </c>
      <c r="Q77" s="5">
        <f t="shared" si="13"/>
        <v>-3</v>
      </c>
      <c r="R77" s="24">
        <f t="shared" si="20"/>
        <v>-0.10344827586206896</v>
      </c>
      <c r="S77" s="5">
        <f t="shared" si="17"/>
        <v>-5</v>
      </c>
      <c r="U77" s="5" t="str">
        <f t="shared" si="14"/>
        <v>No Pass</v>
      </c>
      <c r="V77" s="5" t="str">
        <f t="shared" si="14"/>
        <v>Pass</v>
      </c>
      <c r="W77" s="5" t="str">
        <f t="shared" si="14"/>
        <v>Pass</v>
      </c>
      <c r="X77" s="5" t="str">
        <f t="shared" si="14"/>
        <v>Pass</v>
      </c>
    </row>
    <row r="78" spans="2:24" x14ac:dyDescent="0.25">
      <c r="B78" s="5">
        <v>25918</v>
      </c>
      <c r="D78" s="4">
        <v>25</v>
      </c>
      <c r="E78" s="4">
        <v>25</v>
      </c>
      <c r="F78" s="4">
        <v>25</v>
      </c>
      <c r="G78" s="4">
        <v>25</v>
      </c>
      <c r="I78" s="5">
        <f t="shared" si="11"/>
        <v>0</v>
      </c>
      <c r="J78" s="24">
        <f t="shared" si="18"/>
        <v>0</v>
      </c>
      <c r="K78" s="5">
        <f t="shared" si="15"/>
        <v>-1</v>
      </c>
      <c r="M78" s="5">
        <f t="shared" si="12"/>
        <v>0</v>
      </c>
      <c r="N78" s="24">
        <f t="shared" si="19"/>
        <v>0</v>
      </c>
      <c r="O78" s="5">
        <f t="shared" si="16"/>
        <v>-1</v>
      </c>
      <c r="Q78" s="5">
        <f t="shared" si="13"/>
        <v>0</v>
      </c>
      <c r="R78" s="24">
        <f t="shared" si="20"/>
        <v>0</v>
      </c>
      <c r="S78" s="5">
        <f t="shared" si="17"/>
        <v>-1</v>
      </c>
      <c r="U78" s="5" t="str">
        <f t="shared" si="14"/>
        <v>Pass</v>
      </c>
      <c r="V78" s="5" t="str">
        <f t="shared" si="14"/>
        <v>Pass</v>
      </c>
      <c r="W78" s="5" t="str">
        <f t="shared" si="14"/>
        <v>Pass</v>
      </c>
      <c r="X78" s="5" t="str">
        <f t="shared" si="14"/>
        <v>Pass</v>
      </c>
    </row>
    <row r="79" spans="2:24" x14ac:dyDescent="0.25">
      <c r="B79" s="5">
        <v>25964</v>
      </c>
      <c r="D79" s="4">
        <v>25</v>
      </c>
      <c r="E79" s="5">
        <v>38</v>
      </c>
      <c r="F79" s="4">
        <v>35</v>
      </c>
      <c r="G79" s="4">
        <v>25</v>
      </c>
      <c r="I79" s="5">
        <f t="shared" si="11"/>
        <v>13</v>
      </c>
      <c r="J79" s="24">
        <f t="shared" si="18"/>
        <v>0.34210526315789475</v>
      </c>
      <c r="K79" s="5">
        <f t="shared" si="15"/>
        <v>-14</v>
      </c>
      <c r="M79" s="5">
        <f t="shared" si="12"/>
        <v>-3</v>
      </c>
      <c r="N79" s="24">
        <f t="shared" si="19"/>
        <v>-8.5714285714285715E-2</v>
      </c>
      <c r="O79" s="5">
        <f t="shared" si="16"/>
        <v>-11</v>
      </c>
      <c r="Q79" s="5">
        <f t="shared" si="13"/>
        <v>-10</v>
      </c>
      <c r="R79" s="24">
        <f t="shared" si="20"/>
        <v>-0.4</v>
      </c>
      <c r="S79" s="5">
        <f t="shared" si="17"/>
        <v>-1</v>
      </c>
      <c r="U79" s="5" t="str">
        <f t="shared" si="14"/>
        <v>Pass</v>
      </c>
      <c r="V79" s="5" t="str">
        <f t="shared" si="14"/>
        <v>Pass</v>
      </c>
      <c r="W79" s="5" t="str">
        <f t="shared" si="14"/>
        <v>Pass</v>
      </c>
      <c r="X79" s="5" t="str">
        <f t="shared" si="14"/>
        <v>Pass</v>
      </c>
    </row>
    <row r="80" spans="2:24" x14ac:dyDescent="0.25">
      <c r="B80" s="5">
        <v>25975</v>
      </c>
      <c r="D80" s="4">
        <v>25</v>
      </c>
      <c r="E80" s="5">
        <v>26</v>
      </c>
      <c r="F80" s="4">
        <v>20</v>
      </c>
      <c r="G80" s="4">
        <v>31</v>
      </c>
      <c r="I80" s="5">
        <f t="shared" si="11"/>
        <v>1</v>
      </c>
      <c r="J80" s="24">
        <f t="shared" si="18"/>
        <v>3.8461538461538464E-2</v>
      </c>
      <c r="K80" s="5">
        <f t="shared" si="15"/>
        <v>-2</v>
      </c>
      <c r="M80" s="5">
        <f t="shared" si="12"/>
        <v>-6</v>
      </c>
      <c r="N80" s="24">
        <f t="shared" si="19"/>
        <v>-0.3</v>
      </c>
      <c r="O80" s="5">
        <f t="shared" si="16"/>
        <v>4</v>
      </c>
      <c r="Q80" s="5">
        <f t="shared" si="13"/>
        <v>11</v>
      </c>
      <c r="R80" s="24">
        <f t="shared" si="20"/>
        <v>0.35483870967741937</v>
      </c>
      <c r="S80" s="5">
        <f t="shared" si="17"/>
        <v>-7</v>
      </c>
      <c r="U80" s="5" t="str">
        <f t="shared" si="14"/>
        <v>Pass</v>
      </c>
      <c r="V80" s="5" t="str">
        <f t="shared" si="14"/>
        <v>Pass</v>
      </c>
      <c r="W80" s="5" t="str">
        <f t="shared" si="14"/>
        <v>No Pass</v>
      </c>
      <c r="X80" s="5" t="str">
        <f t="shared" si="14"/>
        <v>Pass</v>
      </c>
    </row>
    <row r="81" spans="2:24" x14ac:dyDescent="0.25">
      <c r="B81" s="5">
        <v>25978</v>
      </c>
      <c r="D81" s="4">
        <v>3</v>
      </c>
      <c r="E81" s="4">
        <v>23</v>
      </c>
      <c r="F81" s="4">
        <v>20</v>
      </c>
      <c r="G81" s="4">
        <v>21</v>
      </c>
      <c r="I81" s="5">
        <f t="shared" si="11"/>
        <v>20</v>
      </c>
      <c r="J81" s="24">
        <f t="shared" si="18"/>
        <v>0.86956521739130432</v>
      </c>
      <c r="K81" s="5">
        <f t="shared" si="15"/>
        <v>1</v>
      </c>
      <c r="M81" s="5">
        <f t="shared" si="12"/>
        <v>-3</v>
      </c>
      <c r="N81" s="24">
        <f t="shared" si="19"/>
        <v>-0.15</v>
      </c>
      <c r="O81" s="5">
        <f t="shared" si="16"/>
        <v>4</v>
      </c>
      <c r="Q81" s="5">
        <f t="shared" si="13"/>
        <v>1</v>
      </c>
      <c r="R81" s="24">
        <f t="shared" si="20"/>
        <v>4.7619047619047616E-2</v>
      </c>
      <c r="S81" s="5">
        <f t="shared" si="17"/>
        <v>3</v>
      </c>
      <c r="U81" s="5" t="str">
        <f t="shared" si="14"/>
        <v>No Pass</v>
      </c>
      <c r="V81" s="5" t="str">
        <f t="shared" si="14"/>
        <v>No Pass</v>
      </c>
      <c r="W81" s="5" t="str">
        <f t="shared" si="14"/>
        <v>No Pass</v>
      </c>
      <c r="X81" s="5" t="str">
        <f t="shared" si="14"/>
        <v>No Pass</v>
      </c>
    </row>
    <row r="82" spans="2:24" x14ac:dyDescent="0.25">
      <c r="B82" s="5">
        <v>25980</v>
      </c>
      <c r="D82" s="4">
        <v>25</v>
      </c>
      <c r="E82" s="4">
        <v>25</v>
      </c>
      <c r="F82" s="4">
        <v>22</v>
      </c>
      <c r="G82" s="4">
        <v>25</v>
      </c>
      <c r="I82" s="5">
        <f t="shared" si="11"/>
        <v>0</v>
      </c>
      <c r="J82" s="24">
        <f t="shared" si="18"/>
        <v>0</v>
      </c>
      <c r="K82" s="5">
        <f t="shared" si="15"/>
        <v>-1</v>
      </c>
      <c r="M82" s="5">
        <f t="shared" si="12"/>
        <v>-3</v>
      </c>
      <c r="N82" s="24">
        <f t="shared" si="19"/>
        <v>-0.13636363636363635</v>
      </c>
      <c r="O82" s="5">
        <f t="shared" si="16"/>
        <v>2</v>
      </c>
      <c r="Q82" s="5">
        <f t="shared" si="13"/>
        <v>3</v>
      </c>
      <c r="R82" s="24">
        <f t="shared" si="20"/>
        <v>0.12</v>
      </c>
      <c r="S82" s="5">
        <f t="shared" si="17"/>
        <v>-1</v>
      </c>
      <c r="U82" s="5" t="str">
        <f t="shared" si="14"/>
        <v>Pass</v>
      </c>
      <c r="V82" s="5" t="str">
        <f t="shared" si="14"/>
        <v>Pass</v>
      </c>
      <c r="W82" s="5" t="str">
        <f t="shared" si="14"/>
        <v>No Pass</v>
      </c>
      <c r="X82" s="5" t="str">
        <f t="shared" si="14"/>
        <v>Pass</v>
      </c>
    </row>
    <row r="83" spans="2:24" x14ac:dyDescent="0.25">
      <c r="B83" s="5">
        <v>26002</v>
      </c>
      <c r="D83" s="4">
        <v>25</v>
      </c>
      <c r="E83" s="4">
        <v>30</v>
      </c>
      <c r="F83" s="4">
        <v>23</v>
      </c>
      <c r="G83" s="4">
        <v>25</v>
      </c>
      <c r="I83" s="5">
        <f t="shared" si="11"/>
        <v>5</v>
      </c>
      <c r="J83" s="24">
        <f t="shared" si="18"/>
        <v>0.16666666666666666</v>
      </c>
      <c r="K83" s="5">
        <f t="shared" si="15"/>
        <v>-6</v>
      </c>
      <c r="M83" s="5">
        <f t="shared" si="12"/>
        <v>-7</v>
      </c>
      <c r="N83" s="24">
        <f t="shared" si="19"/>
        <v>-0.30434782608695654</v>
      </c>
      <c r="O83" s="5">
        <f t="shared" si="16"/>
        <v>1</v>
      </c>
      <c r="Q83" s="5">
        <f t="shared" si="13"/>
        <v>2</v>
      </c>
      <c r="R83" s="24">
        <f t="shared" si="20"/>
        <v>0.08</v>
      </c>
      <c r="S83" s="5">
        <f t="shared" si="17"/>
        <v>-1</v>
      </c>
      <c r="U83" s="5" t="str">
        <f t="shared" si="14"/>
        <v>Pass</v>
      </c>
      <c r="V83" s="5" t="str">
        <f t="shared" si="14"/>
        <v>Pass</v>
      </c>
      <c r="W83" s="5" t="str">
        <f t="shared" si="14"/>
        <v>No Pass</v>
      </c>
      <c r="X83" s="5" t="str">
        <f t="shared" si="14"/>
        <v>Pass</v>
      </c>
    </row>
    <row r="84" spans="2:24" x14ac:dyDescent="0.25">
      <c r="B84" s="5">
        <v>26005</v>
      </c>
      <c r="D84" s="4">
        <v>25</v>
      </c>
      <c r="E84" s="4">
        <v>30</v>
      </c>
      <c r="F84" s="4">
        <v>30</v>
      </c>
      <c r="G84" s="4">
        <v>29</v>
      </c>
      <c r="I84" s="5">
        <f t="shared" si="11"/>
        <v>5</v>
      </c>
      <c r="J84" s="24">
        <f t="shared" si="18"/>
        <v>0.16666666666666666</v>
      </c>
      <c r="K84" s="5">
        <f t="shared" si="15"/>
        <v>-6</v>
      </c>
      <c r="M84" s="5">
        <f t="shared" si="12"/>
        <v>0</v>
      </c>
      <c r="N84" s="24">
        <f t="shared" si="19"/>
        <v>0</v>
      </c>
      <c r="O84" s="5">
        <f t="shared" si="16"/>
        <v>-6</v>
      </c>
      <c r="Q84" s="5">
        <f t="shared" si="13"/>
        <v>-1</v>
      </c>
      <c r="R84" s="24">
        <f t="shared" si="20"/>
        <v>-3.4482758620689655E-2</v>
      </c>
      <c r="S84" s="5">
        <f t="shared" si="17"/>
        <v>-5</v>
      </c>
      <c r="U84" s="5" t="str">
        <f t="shared" si="14"/>
        <v>Pass</v>
      </c>
      <c r="V84" s="5" t="str">
        <f t="shared" si="14"/>
        <v>Pass</v>
      </c>
      <c r="W84" s="5" t="str">
        <f t="shared" si="14"/>
        <v>Pass</v>
      </c>
      <c r="X84" s="5" t="str">
        <f t="shared" si="14"/>
        <v>Pass</v>
      </c>
    </row>
    <row r="85" spans="2:24" x14ac:dyDescent="0.25">
      <c r="B85" s="5">
        <v>26008</v>
      </c>
      <c r="D85" s="4">
        <v>25</v>
      </c>
      <c r="E85" s="5">
        <v>25</v>
      </c>
      <c r="F85" s="4">
        <v>25</v>
      </c>
      <c r="G85" s="4">
        <v>30</v>
      </c>
      <c r="I85" s="5">
        <f t="shared" si="11"/>
        <v>0</v>
      </c>
      <c r="J85" s="24">
        <f t="shared" si="18"/>
        <v>0</v>
      </c>
      <c r="K85" s="5">
        <f t="shared" si="15"/>
        <v>-1</v>
      </c>
      <c r="M85" s="5">
        <f t="shared" si="12"/>
        <v>0</v>
      </c>
      <c r="N85" s="24">
        <f t="shared" si="19"/>
        <v>0</v>
      </c>
      <c r="O85" s="5">
        <f t="shared" si="16"/>
        <v>-1</v>
      </c>
      <c r="Q85" s="5">
        <f t="shared" si="13"/>
        <v>5</v>
      </c>
      <c r="R85" s="24">
        <f t="shared" si="20"/>
        <v>0.16666666666666666</v>
      </c>
      <c r="S85" s="5">
        <f t="shared" si="17"/>
        <v>-6</v>
      </c>
      <c r="U85" s="5" t="str">
        <f t="shared" si="14"/>
        <v>Pass</v>
      </c>
      <c r="V85" s="5" t="str">
        <f t="shared" si="14"/>
        <v>Pass</v>
      </c>
      <c r="W85" s="5" t="str">
        <f t="shared" si="14"/>
        <v>Pass</v>
      </c>
      <c r="X85" s="5" t="str">
        <f t="shared" si="14"/>
        <v>Pass</v>
      </c>
    </row>
    <row r="86" spans="2:24" x14ac:dyDescent="0.25">
      <c r="B86" s="5">
        <v>26010</v>
      </c>
      <c r="D86" s="4">
        <v>25</v>
      </c>
      <c r="E86" s="5">
        <v>30</v>
      </c>
      <c r="F86" s="4">
        <v>28</v>
      </c>
      <c r="G86" s="4">
        <v>35</v>
      </c>
      <c r="I86" s="5">
        <f t="shared" si="11"/>
        <v>5</v>
      </c>
      <c r="J86" s="24">
        <f t="shared" si="18"/>
        <v>0.16666666666666666</v>
      </c>
      <c r="K86" s="5">
        <f t="shared" si="15"/>
        <v>-6</v>
      </c>
      <c r="M86" s="5">
        <f t="shared" si="12"/>
        <v>-2</v>
      </c>
      <c r="N86" s="24">
        <f t="shared" si="19"/>
        <v>-7.1428571428571425E-2</v>
      </c>
      <c r="O86" s="5">
        <f t="shared" si="16"/>
        <v>-4</v>
      </c>
      <c r="Q86" s="5">
        <f t="shared" si="13"/>
        <v>7</v>
      </c>
      <c r="R86" s="24">
        <f t="shared" si="20"/>
        <v>0.2</v>
      </c>
      <c r="S86" s="5">
        <f t="shared" si="17"/>
        <v>-11</v>
      </c>
      <c r="U86" s="5" t="str">
        <f t="shared" si="14"/>
        <v>Pass</v>
      </c>
      <c r="V86" s="5" t="str">
        <f t="shared" si="14"/>
        <v>Pass</v>
      </c>
      <c r="W86" s="5" t="str">
        <f t="shared" si="14"/>
        <v>Pass</v>
      </c>
      <c r="X86" s="5" t="str">
        <f t="shared" si="14"/>
        <v>Pass</v>
      </c>
    </row>
    <row r="87" spans="2:24" x14ac:dyDescent="0.25">
      <c r="B87" s="5">
        <v>26013</v>
      </c>
      <c r="D87" s="4">
        <v>25</v>
      </c>
      <c r="E87" s="5">
        <v>25</v>
      </c>
      <c r="F87" s="4">
        <v>26</v>
      </c>
      <c r="G87" s="4">
        <v>25</v>
      </c>
      <c r="I87" s="5">
        <f t="shared" si="11"/>
        <v>0</v>
      </c>
      <c r="J87" s="24">
        <f t="shared" si="18"/>
        <v>0</v>
      </c>
      <c r="K87" s="5">
        <f t="shared" si="15"/>
        <v>-1</v>
      </c>
      <c r="M87" s="5">
        <f t="shared" si="12"/>
        <v>1</v>
      </c>
      <c r="N87" s="24">
        <f t="shared" si="19"/>
        <v>3.8461538461538464E-2</v>
      </c>
      <c r="O87" s="5">
        <f t="shared" si="16"/>
        <v>-2</v>
      </c>
      <c r="Q87" s="5">
        <f t="shared" si="13"/>
        <v>-1</v>
      </c>
      <c r="R87" s="24">
        <f t="shared" si="20"/>
        <v>-0.04</v>
      </c>
      <c r="S87" s="5">
        <f t="shared" si="17"/>
        <v>-1</v>
      </c>
      <c r="U87" s="5" t="str">
        <f t="shared" si="14"/>
        <v>Pass</v>
      </c>
      <c r="V87" s="5" t="str">
        <f t="shared" si="14"/>
        <v>Pass</v>
      </c>
      <c r="W87" s="5" t="str">
        <f t="shared" si="14"/>
        <v>Pass</v>
      </c>
      <c r="X87" s="5" t="str">
        <f t="shared" si="14"/>
        <v>Pass</v>
      </c>
    </row>
    <row r="88" spans="2:24" x14ac:dyDescent="0.25">
      <c r="B88" s="5">
        <v>26019</v>
      </c>
      <c r="D88" s="4">
        <v>25</v>
      </c>
      <c r="E88" s="4">
        <v>25</v>
      </c>
      <c r="F88" s="4">
        <v>25</v>
      </c>
      <c r="G88" s="4">
        <v>25</v>
      </c>
      <c r="I88" s="5">
        <f t="shared" si="11"/>
        <v>0</v>
      </c>
      <c r="J88" s="24">
        <f t="shared" si="18"/>
        <v>0</v>
      </c>
      <c r="K88" s="5">
        <f t="shared" si="15"/>
        <v>-1</v>
      </c>
      <c r="M88" s="5">
        <f t="shared" si="12"/>
        <v>0</v>
      </c>
      <c r="N88" s="24">
        <f t="shared" si="19"/>
        <v>0</v>
      </c>
      <c r="O88" s="5">
        <f t="shared" si="16"/>
        <v>-1</v>
      </c>
      <c r="Q88" s="5">
        <f t="shared" si="13"/>
        <v>0</v>
      </c>
      <c r="R88" s="24">
        <f t="shared" si="20"/>
        <v>0</v>
      </c>
      <c r="S88" s="5">
        <f t="shared" si="17"/>
        <v>-1</v>
      </c>
      <c r="U88" s="5" t="str">
        <f t="shared" si="14"/>
        <v>Pass</v>
      </c>
      <c r="V88" s="5" t="str">
        <f t="shared" si="14"/>
        <v>Pass</v>
      </c>
      <c r="W88" s="5" t="str">
        <f t="shared" si="14"/>
        <v>Pass</v>
      </c>
      <c r="X88" s="5" t="str">
        <f t="shared" si="14"/>
        <v>Pass</v>
      </c>
    </row>
    <row r="89" spans="2:24" x14ac:dyDescent="0.25">
      <c r="B89" s="5">
        <v>26037</v>
      </c>
      <c r="D89" s="4">
        <v>25</v>
      </c>
      <c r="E89" s="5">
        <v>24</v>
      </c>
      <c r="F89" s="4">
        <v>14</v>
      </c>
      <c r="G89" s="4">
        <v>18</v>
      </c>
      <c r="I89" s="5">
        <f t="shared" si="11"/>
        <v>-1</v>
      </c>
      <c r="J89" s="24">
        <f t="shared" si="18"/>
        <v>-4.1666666666666664E-2</v>
      </c>
      <c r="K89" s="5">
        <f t="shared" si="15"/>
        <v>0</v>
      </c>
      <c r="M89" s="5">
        <f t="shared" si="12"/>
        <v>-10</v>
      </c>
      <c r="N89" s="24">
        <f t="shared" si="19"/>
        <v>-0.7142857142857143</v>
      </c>
      <c r="O89" s="5">
        <f t="shared" si="16"/>
        <v>10</v>
      </c>
      <c r="Q89" s="5">
        <f t="shared" si="13"/>
        <v>4</v>
      </c>
      <c r="R89" s="24">
        <f t="shared" si="20"/>
        <v>0.22222222222222221</v>
      </c>
      <c r="S89" s="5">
        <f t="shared" si="17"/>
        <v>6</v>
      </c>
      <c r="U89" s="5" t="str">
        <f t="shared" si="14"/>
        <v>Pass</v>
      </c>
      <c r="V89" s="5" t="str">
        <f t="shared" si="14"/>
        <v>Pass</v>
      </c>
      <c r="W89" s="5" t="str">
        <f t="shared" si="14"/>
        <v>No Pass</v>
      </c>
      <c r="X89" s="5" t="str">
        <f t="shared" si="14"/>
        <v>No Pass</v>
      </c>
    </row>
    <row r="90" spans="2:24" x14ac:dyDescent="0.25">
      <c r="B90" s="5">
        <v>26048</v>
      </c>
      <c r="D90" s="4">
        <v>25</v>
      </c>
      <c r="E90" s="5">
        <v>35</v>
      </c>
      <c r="F90" s="4">
        <v>20</v>
      </c>
      <c r="G90" s="4">
        <v>25</v>
      </c>
      <c r="I90" s="5">
        <f t="shared" si="11"/>
        <v>10</v>
      </c>
      <c r="J90" s="24">
        <f t="shared" si="18"/>
        <v>0.2857142857142857</v>
      </c>
      <c r="K90" s="5">
        <f t="shared" si="15"/>
        <v>-11</v>
      </c>
      <c r="M90" s="5">
        <f t="shared" si="12"/>
        <v>-15</v>
      </c>
      <c r="N90" s="24">
        <f t="shared" si="19"/>
        <v>-0.75</v>
      </c>
      <c r="O90" s="5">
        <f t="shared" si="16"/>
        <v>4</v>
      </c>
      <c r="Q90" s="5">
        <f t="shared" si="13"/>
        <v>5</v>
      </c>
      <c r="R90" s="24">
        <f t="shared" si="20"/>
        <v>0.2</v>
      </c>
      <c r="S90" s="5">
        <f t="shared" si="17"/>
        <v>-1</v>
      </c>
      <c r="U90" s="5" t="str">
        <f t="shared" si="14"/>
        <v>Pass</v>
      </c>
      <c r="V90" s="5" t="str">
        <f t="shared" si="14"/>
        <v>Pass</v>
      </c>
      <c r="W90" s="5" t="str">
        <f t="shared" si="14"/>
        <v>No Pass</v>
      </c>
      <c r="X90" s="5" t="str">
        <f t="shared" si="14"/>
        <v>Pass</v>
      </c>
    </row>
    <row r="91" spans="2:24" x14ac:dyDescent="0.25">
      <c r="B91" s="5">
        <v>26066</v>
      </c>
      <c r="D91" s="4">
        <v>25</v>
      </c>
      <c r="E91" s="5">
        <v>26</v>
      </c>
      <c r="F91" s="4">
        <v>23</v>
      </c>
      <c r="G91" s="4">
        <v>24</v>
      </c>
      <c r="I91" s="5">
        <f t="shared" si="11"/>
        <v>1</v>
      </c>
      <c r="J91" s="24">
        <f t="shared" si="18"/>
        <v>3.8461538461538464E-2</v>
      </c>
      <c r="K91" s="5">
        <f t="shared" si="15"/>
        <v>-2</v>
      </c>
      <c r="M91" s="5">
        <f t="shared" si="12"/>
        <v>-3</v>
      </c>
      <c r="N91" s="24">
        <f t="shared" si="19"/>
        <v>-0.13043478260869565</v>
      </c>
      <c r="O91" s="5">
        <f t="shared" si="16"/>
        <v>1</v>
      </c>
      <c r="Q91" s="5">
        <f t="shared" si="13"/>
        <v>1</v>
      </c>
      <c r="R91" s="24">
        <f t="shared" si="20"/>
        <v>4.1666666666666664E-2</v>
      </c>
      <c r="S91" s="5">
        <f t="shared" si="17"/>
        <v>0</v>
      </c>
      <c r="U91" s="5" t="str">
        <f t="shared" si="14"/>
        <v>Pass</v>
      </c>
      <c r="V91" s="5" t="str">
        <f t="shared" si="14"/>
        <v>Pass</v>
      </c>
      <c r="W91" s="5" t="str">
        <f t="shared" si="14"/>
        <v>No Pass</v>
      </c>
      <c r="X91" s="5" t="str">
        <f t="shared" si="14"/>
        <v>Pass</v>
      </c>
    </row>
    <row r="92" spans="2:24" x14ac:dyDescent="0.25">
      <c r="B92" s="5">
        <v>26068</v>
      </c>
      <c r="D92" s="4">
        <v>10</v>
      </c>
      <c r="E92" s="5">
        <v>20</v>
      </c>
      <c r="F92" s="4">
        <v>27</v>
      </c>
      <c r="G92" s="4">
        <v>26</v>
      </c>
      <c r="I92" s="5">
        <f t="shared" si="11"/>
        <v>10</v>
      </c>
      <c r="J92" s="24">
        <f t="shared" si="18"/>
        <v>0.5</v>
      </c>
      <c r="K92" s="5">
        <f t="shared" si="15"/>
        <v>4</v>
      </c>
      <c r="M92" s="5">
        <f t="shared" si="12"/>
        <v>7</v>
      </c>
      <c r="N92" s="24">
        <f t="shared" si="19"/>
        <v>0.25925925925925924</v>
      </c>
      <c r="O92" s="5">
        <f t="shared" si="16"/>
        <v>-3</v>
      </c>
      <c r="Q92" s="5">
        <f t="shared" si="13"/>
        <v>-1</v>
      </c>
      <c r="R92" s="24">
        <f t="shared" si="20"/>
        <v>-3.8461538461538464E-2</v>
      </c>
      <c r="S92" s="5">
        <f t="shared" si="17"/>
        <v>-2</v>
      </c>
      <c r="U92" s="5" t="str">
        <f t="shared" si="14"/>
        <v>No Pass</v>
      </c>
      <c r="V92" s="5" t="str">
        <f t="shared" si="14"/>
        <v>No Pass</v>
      </c>
      <c r="W92" s="5" t="str">
        <f t="shared" si="14"/>
        <v>Pass</v>
      </c>
      <c r="X92" s="5" t="str">
        <f t="shared" si="14"/>
        <v>Pass</v>
      </c>
    </row>
    <row r="93" spans="2:24" x14ac:dyDescent="0.25">
      <c r="B93" s="5">
        <v>26073</v>
      </c>
      <c r="D93" s="4">
        <v>25</v>
      </c>
      <c r="E93" s="5">
        <v>25</v>
      </c>
      <c r="F93" s="4">
        <v>22</v>
      </c>
      <c r="G93" s="4">
        <v>25</v>
      </c>
      <c r="I93" s="5">
        <f t="shared" si="11"/>
        <v>0</v>
      </c>
      <c r="J93" s="24">
        <f t="shared" si="18"/>
        <v>0</v>
      </c>
      <c r="K93" s="5">
        <f t="shared" si="15"/>
        <v>-1</v>
      </c>
      <c r="M93" s="5">
        <f t="shared" si="12"/>
        <v>-3</v>
      </c>
      <c r="N93" s="24">
        <f t="shared" si="19"/>
        <v>-0.13636363636363635</v>
      </c>
      <c r="O93" s="5">
        <f t="shared" si="16"/>
        <v>2</v>
      </c>
      <c r="Q93" s="5">
        <f t="shared" si="13"/>
        <v>3</v>
      </c>
      <c r="R93" s="24">
        <f t="shared" si="20"/>
        <v>0.12</v>
      </c>
      <c r="S93" s="5">
        <f t="shared" si="17"/>
        <v>-1</v>
      </c>
      <c r="U93" s="5" t="str">
        <f t="shared" si="14"/>
        <v>Pass</v>
      </c>
      <c r="V93" s="5" t="str">
        <f t="shared" si="14"/>
        <v>Pass</v>
      </c>
      <c r="W93" s="5" t="str">
        <f t="shared" si="14"/>
        <v>No Pass</v>
      </c>
      <c r="X93" s="5" t="str">
        <f t="shared" si="14"/>
        <v>Pass</v>
      </c>
    </row>
    <row r="94" spans="2:24" x14ac:dyDescent="0.25">
      <c r="B94" s="5">
        <v>26087</v>
      </c>
      <c r="D94" s="4">
        <v>23</v>
      </c>
      <c r="E94" s="5">
        <v>22</v>
      </c>
      <c r="F94" s="4">
        <v>26</v>
      </c>
      <c r="G94" s="4">
        <v>14</v>
      </c>
      <c r="I94" s="5">
        <f t="shared" si="11"/>
        <v>-1</v>
      </c>
      <c r="J94" s="24">
        <f t="shared" si="18"/>
        <v>-4.5454545454545456E-2</v>
      </c>
      <c r="K94" s="5">
        <f t="shared" si="15"/>
        <v>2</v>
      </c>
      <c r="M94" s="5">
        <f t="shared" si="12"/>
        <v>4</v>
      </c>
      <c r="N94" s="24">
        <f t="shared" si="19"/>
        <v>0.15384615384615385</v>
      </c>
      <c r="O94" s="5">
        <f t="shared" si="16"/>
        <v>-2</v>
      </c>
      <c r="Q94" s="5">
        <f t="shared" si="13"/>
        <v>-12</v>
      </c>
      <c r="R94" s="24">
        <f t="shared" si="20"/>
        <v>-0.8571428571428571</v>
      </c>
      <c r="S94" s="5">
        <f t="shared" si="17"/>
        <v>10</v>
      </c>
      <c r="U94" s="5" t="str">
        <f t="shared" si="14"/>
        <v>No Pass</v>
      </c>
      <c r="V94" s="5" t="str">
        <f t="shared" si="14"/>
        <v>No Pass</v>
      </c>
      <c r="W94" s="5" t="str">
        <f t="shared" si="14"/>
        <v>Pass</v>
      </c>
      <c r="X94" s="5" t="str">
        <f t="shared" si="14"/>
        <v>No Pass</v>
      </c>
    </row>
    <row r="95" spans="2:24" x14ac:dyDescent="0.25">
      <c r="B95" s="5">
        <v>26089</v>
      </c>
      <c r="D95" s="4">
        <v>25</v>
      </c>
      <c r="E95" s="5">
        <v>29</v>
      </c>
      <c r="F95" s="4">
        <v>15</v>
      </c>
      <c r="G95" s="4">
        <v>18</v>
      </c>
      <c r="I95" s="5">
        <f t="shared" si="11"/>
        <v>4</v>
      </c>
      <c r="J95" s="24">
        <f t="shared" si="18"/>
        <v>0.13793103448275862</v>
      </c>
      <c r="K95" s="5">
        <f t="shared" si="15"/>
        <v>-5</v>
      </c>
      <c r="M95" s="5">
        <f t="shared" si="12"/>
        <v>-14</v>
      </c>
      <c r="N95" s="24">
        <f t="shared" si="19"/>
        <v>-0.93333333333333335</v>
      </c>
      <c r="O95" s="5">
        <f t="shared" si="16"/>
        <v>9</v>
      </c>
      <c r="Q95" s="5">
        <f t="shared" si="13"/>
        <v>3</v>
      </c>
      <c r="R95" s="24">
        <f t="shared" si="20"/>
        <v>0.16666666666666666</v>
      </c>
      <c r="S95" s="5">
        <f t="shared" si="17"/>
        <v>6</v>
      </c>
      <c r="U95" s="5" t="str">
        <f t="shared" si="14"/>
        <v>Pass</v>
      </c>
      <c r="V95" s="5" t="str">
        <f t="shared" si="14"/>
        <v>Pass</v>
      </c>
      <c r="W95" s="5" t="str">
        <f t="shared" si="14"/>
        <v>No Pass</v>
      </c>
      <c r="X95" s="5" t="str">
        <f t="shared" si="14"/>
        <v>No Pass</v>
      </c>
    </row>
    <row r="96" spans="2:24" x14ac:dyDescent="0.25">
      <c r="B96" s="5">
        <v>26104</v>
      </c>
      <c r="D96" s="4">
        <v>25</v>
      </c>
      <c r="E96" s="5">
        <v>25</v>
      </c>
      <c r="F96" s="4">
        <v>20</v>
      </c>
      <c r="G96" s="4">
        <v>26</v>
      </c>
      <c r="I96" s="5">
        <f t="shared" si="11"/>
        <v>0</v>
      </c>
      <c r="J96" s="24">
        <f t="shared" si="18"/>
        <v>0</v>
      </c>
      <c r="K96" s="5">
        <f t="shared" si="15"/>
        <v>-1</v>
      </c>
      <c r="M96" s="5">
        <f t="shared" si="12"/>
        <v>-5</v>
      </c>
      <c r="N96" s="24">
        <f t="shared" si="19"/>
        <v>-0.25</v>
      </c>
      <c r="O96" s="5">
        <f t="shared" si="16"/>
        <v>4</v>
      </c>
      <c r="Q96" s="5">
        <f t="shared" si="13"/>
        <v>6</v>
      </c>
      <c r="R96" s="24">
        <f t="shared" si="20"/>
        <v>0.23076923076923078</v>
      </c>
      <c r="S96" s="5">
        <f t="shared" si="17"/>
        <v>-2</v>
      </c>
      <c r="U96" s="5" t="str">
        <f t="shared" si="14"/>
        <v>Pass</v>
      </c>
      <c r="V96" s="5" t="str">
        <f t="shared" si="14"/>
        <v>Pass</v>
      </c>
      <c r="W96" s="5" t="str">
        <f t="shared" si="14"/>
        <v>No Pass</v>
      </c>
      <c r="X96" s="5" t="str">
        <f t="shared" si="14"/>
        <v>Pass</v>
      </c>
    </row>
    <row r="97" spans="2:24" x14ac:dyDescent="0.25">
      <c r="B97" s="5">
        <v>26113</v>
      </c>
      <c r="D97" s="4">
        <v>13</v>
      </c>
      <c r="E97" s="5">
        <v>25</v>
      </c>
      <c r="F97" s="4">
        <v>24</v>
      </c>
      <c r="G97" s="4">
        <v>25</v>
      </c>
      <c r="I97" s="5">
        <f t="shared" si="11"/>
        <v>12</v>
      </c>
      <c r="J97" s="24">
        <f t="shared" si="18"/>
        <v>0.48</v>
      </c>
      <c r="K97" s="5">
        <f t="shared" si="15"/>
        <v>-1</v>
      </c>
      <c r="M97" s="5">
        <f t="shared" si="12"/>
        <v>-1</v>
      </c>
      <c r="N97" s="24">
        <f t="shared" si="19"/>
        <v>-4.1666666666666664E-2</v>
      </c>
      <c r="O97" s="5">
        <f t="shared" si="16"/>
        <v>0</v>
      </c>
      <c r="Q97" s="5">
        <f t="shared" si="13"/>
        <v>1</v>
      </c>
      <c r="R97" s="24">
        <f t="shared" si="20"/>
        <v>0.04</v>
      </c>
      <c r="S97" s="5">
        <f t="shared" si="17"/>
        <v>-1</v>
      </c>
      <c r="U97" s="5" t="str">
        <f t="shared" si="14"/>
        <v>No Pass</v>
      </c>
      <c r="V97" s="5" t="str">
        <f t="shared" si="14"/>
        <v>Pass</v>
      </c>
      <c r="W97" s="5" t="str">
        <f t="shared" si="14"/>
        <v>Pass</v>
      </c>
      <c r="X97" s="5" t="str">
        <f t="shared" si="14"/>
        <v>Pass</v>
      </c>
    </row>
    <row r="98" spans="2:24" x14ac:dyDescent="0.25">
      <c r="B98" s="5">
        <v>26146</v>
      </c>
      <c r="D98" s="4">
        <v>0</v>
      </c>
      <c r="E98" s="5">
        <v>25</v>
      </c>
      <c r="F98" s="4">
        <v>25</v>
      </c>
      <c r="G98" s="4">
        <v>25</v>
      </c>
      <c r="I98" s="5">
        <f t="shared" si="11"/>
        <v>25</v>
      </c>
      <c r="J98" s="24">
        <f t="shared" si="18"/>
        <v>1</v>
      </c>
      <c r="K98" s="5">
        <f t="shared" si="15"/>
        <v>-1</v>
      </c>
      <c r="M98" s="5">
        <f t="shared" si="12"/>
        <v>0</v>
      </c>
      <c r="N98" s="24">
        <f t="shared" si="19"/>
        <v>0</v>
      </c>
      <c r="O98" s="5">
        <f t="shared" si="16"/>
        <v>-1</v>
      </c>
      <c r="Q98" s="5">
        <f t="shared" si="13"/>
        <v>0</v>
      </c>
      <c r="R98" s="24">
        <f t="shared" si="20"/>
        <v>0</v>
      </c>
      <c r="S98" s="5">
        <f t="shared" si="17"/>
        <v>-1</v>
      </c>
      <c r="U98" s="5" t="str">
        <f t="shared" si="14"/>
        <v>No Pass</v>
      </c>
      <c r="V98" s="5" t="str">
        <f t="shared" si="14"/>
        <v>Pass</v>
      </c>
      <c r="W98" s="5" t="str">
        <f t="shared" si="14"/>
        <v>Pass</v>
      </c>
      <c r="X98" s="5" t="str">
        <f t="shared" si="14"/>
        <v>Pass</v>
      </c>
    </row>
    <row r="99" spans="2:24" x14ac:dyDescent="0.25">
      <c r="B99" s="5">
        <v>26150</v>
      </c>
      <c r="D99" s="4">
        <v>25</v>
      </c>
      <c r="E99" s="4">
        <v>25</v>
      </c>
      <c r="F99" s="4">
        <v>26</v>
      </c>
      <c r="G99" s="4">
        <v>24</v>
      </c>
      <c r="H99" s="4"/>
      <c r="I99" s="5">
        <f t="shared" si="11"/>
        <v>0</v>
      </c>
      <c r="J99" s="24">
        <f t="shared" si="18"/>
        <v>0</v>
      </c>
      <c r="K99" s="5">
        <f t="shared" si="15"/>
        <v>-1</v>
      </c>
      <c r="M99" s="5">
        <f t="shared" si="12"/>
        <v>1</v>
      </c>
      <c r="N99" s="24">
        <f t="shared" si="19"/>
        <v>3.8461538461538464E-2</v>
      </c>
      <c r="O99" s="5">
        <f t="shared" si="16"/>
        <v>-2</v>
      </c>
      <c r="Q99" s="5">
        <f t="shared" si="13"/>
        <v>-2</v>
      </c>
      <c r="R99" s="24">
        <f t="shared" si="20"/>
        <v>-8.3333333333333329E-2</v>
      </c>
      <c r="S99" s="5">
        <f t="shared" si="17"/>
        <v>0</v>
      </c>
      <c r="U99" s="5" t="str">
        <f t="shared" si="14"/>
        <v>Pass</v>
      </c>
      <c r="V99" s="5" t="str">
        <f t="shared" si="14"/>
        <v>Pass</v>
      </c>
      <c r="W99" s="5" t="str">
        <f t="shared" si="14"/>
        <v>Pass</v>
      </c>
      <c r="X99" s="5" t="str">
        <f t="shared" si="14"/>
        <v>Pass</v>
      </c>
    </row>
    <row r="100" spans="2:24" x14ac:dyDescent="0.25">
      <c r="B100" s="5">
        <v>26166</v>
      </c>
      <c r="D100" s="4">
        <v>25</v>
      </c>
      <c r="E100" s="5">
        <v>25</v>
      </c>
      <c r="F100" s="4">
        <v>29</v>
      </c>
      <c r="G100" s="4">
        <v>95</v>
      </c>
      <c r="I100" s="5">
        <f t="shared" si="11"/>
        <v>0</v>
      </c>
      <c r="J100" s="24">
        <f t="shared" si="18"/>
        <v>0</v>
      </c>
      <c r="K100" s="5">
        <f t="shared" si="15"/>
        <v>-1</v>
      </c>
      <c r="M100" s="5">
        <f t="shared" si="12"/>
        <v>4</v>
      </c>
      <c r="N100" s="24">
        <f t="shared" si="19"/>
        <v>0.13793103448275862</v>
      </c>
      <c r="O100" s="5">
        <f t="shared" si="16"/>
        <v>-5</v>
      </c>
      <c r="Q100" s="5">
        <f t="shared" si="13"/>
        <v>66</v>
      </c>
      <c r="R100" s="24">
        <f t="shared" si="20"/>
        <v>0.69473684210526321</v>
      </c>
      <c r="S100" s="5">
        <f t="shared" si="17"/>
        <v>-71</v>
      </c>
      <c r="U100" s="5" t="str">
        <f t="shared" ref="U100:X131" si="21">IF(D100&gt;=24,"Pass","No Pass")</f>
        <v>Pass</v>
      </c>
      <c r="V100" s="5" t="str">
        <f t="shared" si="21"/>
        <v>Pass</v>
      </c>
      <c r="W100" s="5" t="str">
        <f t="shared" si="21"/>
        <v>Pass</v>
      </c>
      <c r="X100" s="5" t="str">
        <f t="shared" si="21"/>
        <v>Pass</v>
      </c>
    </row>
    <row r="101" spans="2:24" x14ac:dyDescent="0.25">
      <c r="B101" s="5">
        <v>26169</v>
      </c>
      <c r="D101" s="4">
        <v>25</v>
      </c>
      <c r="E101" s="5">
        <v>30</v>
      </c>
      <c r="F101" s="4">
        <v>25</v>
      </c>
      <c r="G101" s="4">
        <v>27</v>
      </c>
      <c r="I101" s="5">
        <f t="shared" si="11"/>
        <v>5</v>
      </c>
      <c r="J101" s="24">
        <f t="shared" si="18"/>
        <v>0.16666666666666666</v>
      </c>
      <c r="K101" s="5">
        <f t="shared" si="15"/>
        <v>-6</v>
      </c>
      <c r="M101" s="5">
        <f t="shared" si="12"/>
        <v>-5</v>
      </c>
      <c r="N101" s="24">
        <f t="shared" si="19"/>
        <v>-0.2</v>
      </c>
      <c r="O101" s="5">
        <f t="shared" si="16"/>
        <v>-1</v>
      </c>
      <c r="Q101" s="5">
        <f t="shared" si="13"/>
        <v>2</v>
      </c>
      <c r="R101" s="24">
        <f t="shared" si="20"/>
        <v>7.407407407407407E-2</v>
      </c>
      <c r="S101" s="5">
        <f t="shared" si="17"/>
        <v>-3</v>
      </c>
      <c r="U101" s="5" t="str">
        <f t="shared" si="21"/>
        <v>Pass</v>
      </c>
      <c r="V101" s="5" t="str">
        <f t="shared" si="21"/>
        <v>Pass</v>
      </c>
      <c r="W101" s="5" t="str">
        <f t="shared" si="21"/>
        <v>Pass</v>
      </c>
      <c r="X101" s="5" t="str">
        <f t="shared" si="21"/>
        <v>Pass</v>
      </c>
    </row>
    <row r="102" spans="2:24" x14ac:dyDescent="0.25">
      <c r="B102" s="5">
        <v>26173</v>
      </c>
      <c r="D102" s="4">
        <v>22</v>
      </c>
      <c r="E102" s="5">
        <v>26</v>
      </c>
      <c r="F102" s="4">
        <v>28</v>
      </c>
      <c r="G102" s="4">
        <v>30</v>
      </c>
      <c r="I102" s="5">
        <f t="shared" si="11"/>
        <v>4</v>
      </c>
      <c r="J102" s="24">
        <f t="shared" si="18"/>
        <v>0.15384615384615385</v>
      </c>
      <c r="K102" s="5">
        <f t="shared" si="15"/>
        <v>-2</v>
      </c>
      <c r="M102" s="5">
        <f t="shared" si="12"/>
        <v>2</v>
      </c>
      <c r="N102" s="24">
        <f t="shared" si="19"/>
        <v>7.1428571428571425E-2</v>
      </c>
      <c r="O102" s="5">
        <f t="shared" si="16"/>
        <v>-4</v>
      </c>
      <c r="Q102" s="5">
        <f t="shared" si="13"/>
        <v>2</v>
      </c>
      <c r="R102" s="24">
        <f t="shared" si="20"/>
        <v>6.6666666666666666E-2</v>
      </c>
      <c r="S102" s="5">
        <f t="shared" si="17"/>
        <v>-6</v>
      </c>
      <c r="U102" s="5" t="str">
        <f t="shared" si="21"/>
        <v>No Pass</v>
      </c>
      <c r="V102" s="5" t="str">
        <f t="shared" si="21"/>
        <v>Pass</v>
      </c>
      <c r="W102" s="5" t="str">
        <f t="shared" si="21"/>
        <v>Pass</v>
      </c>
      <c r="X102" s="5" t="str">
        <f t="shared" si="21"/>
        <v>Pass</v>
      </c>
    </row>
    <row r="103" spans="2:24" x14ac:dyDescent="0.25">
      <c r="B103" s="5">
        <v>26182</v>
      </c>
      <c r="D103" s="4">
        <v>32</v>
      </c>
      <c r="E103" s="5">
        <v>30</v>
      </c>
      <c r="F103" s="4">
        <v>25</v>
      </c>
      <c r="G103" s="4">
        <v>25</v>
      </c>
      <c r="I103" s="5">
        <f t="shared" si="11"/>
        <v>-2</v>
      </c>
      <c r="J103" s="24">
        <f t="shared" si="18"/>
        <v>-6.6666666666666666E-2</v>
      </c>
      <c r="K103" s="5">
        <f t="shared" si="15"/>
        <v>-6</v>
      </c>
      <c r="M103" s="5">
        <f t="shared" si="12"/>
        <v>-5</v>
      </c>
      <c r="N103" s="24">
        <f t="shared" si="19"/>
        <v>-0.2</v>
      </c>
      <c r="O103" s="5">
        <f t="shared" si="16"/>
        <v>-1</v>
      </c>
      <c r="Q103" s="5">
        <f t="shared" si="13"/>
        <v>0</v>
      </c>
      <c r="R103" s="24">
        <f t="shared" si="20"/>
        <v>0</v>
      </c>
      <c r="S103" s="5">
        <f t="shared" si="17"/>
        <v>-1</v>
      </c>
      <c r="U103" s="5" t="str">
        <f t="shared" si="21"/>
        <v>Pass</v>
      </c>
      <c r="V103" s="5" t="str">
        <f t="shared" si="21"/>
        <v>Pass</v>
      </c>
      <c r="W103" s="5" t="str">
        <f t="shared" si="21"/>
        <v>Pass</v>
      </c>
      <c r="X103" s="5" t="str">
        <f t="shared" si="21"/>
        <v>Pass</v>
      </c>
    </row>
    <row r="104" spans="2:24" x14ac:dyDescent="0.25">
      <c r="B104" s="5">
        <v>26183</v>
      </c>
      <c r="D104" s="4">
        <v>22</v>
      </c>
      <c r="E104" s="5">
        <v>23</v>
      </c>
      <c r="F104" s="4">
        <v>22</v>
      </c>
      <c r="G104" s="4">
        <v>25</v>
      </c>
      <c r="I104" s="5">
        <f t="shared" si="11"/>
        <v>1</v>
      </c>
      <c r="J104" s="24">
        <f t="shared" si="18"/>
        <v>4.3478260869565216E-2</v>
      </c>
      <c r="K104" s="5">
        <f t="shared" si="15"/>
        <v>1</v>
      </c>
      <c r="M104" s="5">
        <f t="shared" si="12"/>
        <v>-1</v>
      </c>
      <c r="N104" s="24">
        <f t="shared" si="19"/>
        <v>-4.5454545454545456E-2</v>
      </c>
      <c r="O104" s="5">
        <f t="shared" si="16"/>
        <v>2</v>
      </c>
      <c r="Q104" s="5">
        <f t="shared" si="13"/>
        <v>3</v>
      </c>
      <c r="R104" s="24">
        <f t="shared" si="20"/>
        <v>0.12</v>
      </c>
      <c r="S104" s="5">
        <f t="shared" si="17"/>
        <v>-1</v>
      </c>
      <c r="U104" s="5" t="str">
        <f t="shared" si="21"/>
        <v>No Pass</v>
      </c>
      <c r="V104" s="5" t="str">
        <f t="shared" si="21"/>
        <v>No Pass</v>
      </c>
      <c r="W104" s="5" t="str">
        <f t="shared" si="21"/>
        <v>No Pass</v>
      </c>
      <c r="X104" s="5" t="str">
        <f t="shared" si="21"/>
        <v>Pass</v>
      </c>
    </row>
    <row r="105" spans="2:24" x14ac:dyDescent="0.25">
      <c r="B105" s="5">
        <v>26185</v>
      </c>
      <c r="D105" s="4">
        <v>25</v>
      </c>
      <c r="E105" s="5">
        <v>30</v>
      </c>
      <c r="F105" s="4">
        <v>19</v>
      </c>
      <c r="G105" s="4">
        <v>26</v>
      </c>
      <c r="I105" s="5">
        <f t="shared" si="11"/>
        <v>5</v>
      </c>
      <c r="J105" s="24">
        <f t="shared" si="18"/>
        <v>0.16666666666666666</v>
      </c>
      <c r="K105" s="5">
        <f t="shared" si="15"/>
        <v>-6</v>
      </c>
      <c r="M105" s="5">
        <f t="shared" si="12"/>
        <v>-11</v>
      </c>
      <c r="N105" s="24">
        <f t="shared" si="19"/>
        <v>-0.57894736842105265</v>
      </c>
      <c r="O105" s="5">
        <f t="shared" si="16"/>
        <v>5</v>
      </c>
      <c r="Q105" s="5">
        <f t="shared" si="13"/>
        <v>7</v>
      </c>
      <c r="R105" s="24">
        <f t="shared" si="20"/>
        <v>0.26923076923076922</v>
      </c>
      <c r="S105" s="5">
        <f t="shared" si="17"/>
        <v>-2</v>
      </c>
      <c r="U105" s="5" t="str">
        <f t="shared" si="21"/>
        <v>Pass</v>
      </c>
      <c r="V105" s="5" t="str">
        <f t="shared" si="21"/>
        <v>Pass</v>
      </c>
      <c r="W105" s="5" t="str">
        <f t="shared" si="21"/>
        <v>No Pass</v>
      </c>
      <c r="X105" s="5" t="str">
        <f t="shared" si="21"/>
        <v>Pass</v>
      </c>
    </row>
    <row r="106" spans="2:24" x14ac:dyDescent="0.25">
      <c r="B106" s="5">
        <v>26191</v>
      </c>
      <c r="D106" s="4">
        <v>25</v>
      </c>
      <c r="E106" s="5">
        <v>40</v>
      </c>
      <c r="F106" s="4">
        <v>30</v>
      </c>
      <c r="G106" s="4">
        <v>31</v>
      </c>
      <c r="I106" s="5">
        <f t="shared" si="11"/>
        <v>15</v>
      </c>
      <c r="J106" s="24">
        <f t="shared" si="18"/>
        <v>0.375</v>
      </c>
      <c r="K106" s="5">
        <f t="shared" si="15"/>
        <v>-16</v>
      </c>
      <c r="M106" s="5">
        <f t="shared" si="12"/>
        <v>-10</v>
      </c>
      <c r="N106" s="24">
        <f t="shared" si="19"/>
        <v>-0.33333333333333331</v>
      </c>
      <c r="O106" s="5">
        <f t="shared" si="16"/>
        <v>-6</v>
      </c>
      <c r="Q106" s="5">
        <f t="shared" si="13"/>
        <v>1</v>
      </c>
      <c r="R106" s="24">
        <f t="shared" si="20"/>
        <v>3.2258064516129031E-2</v>
      </c>
      <c r="S106" s="5">
        <f t="shared" si="17"/>
        <v>-7</v>
      </c>
      <c r="U106" s="5" t="str">
        <f t="shared" si="21"/>
        <v>Pass</v>
      </c>
      <c r="V106" s="5" t="str">
        <f t="shared" si="21"/>
        <v>Pass</v>
      </c>
      <c r="W106" s="5" t="str">
        <f t="shared" si="21"/>
        <v>Pass</v>
      </c>
      <c r="X106" s="5" t="str">
        <f t="shared" si="21"/>
        <v>Pass</v>
      </c>
    </row>
    <row r="107" spans="2:24" x14ac:dyDescent="0.25">
      <c r="B107" s="5">
        <v>26220</v>
      </c>
      <c r="D107" s="4">
        <v>11</v>
      </c>
      <c r="E107" s="4">
        <v>16</v>
      </c>
      <c r="F107" s="4">
        <v>18</v>
      </c>
      <c r="G107" s="4">
        <v>20</v>
      </c>
      <c r="I107" s="5">
        <f t="shared" si="11"/>
        <v>5</v>
      </c>
      <c r="J107" s="24">
        <f t="shared" si="18"/>
        <v>0.3125</v>
      </c>
      <c r="K107" s="5">
        <f t="shared" si="15"/>
        <v>8</v>
      </c>
      <c r="M107" s="5">
        <f t="shared" si="12"/>
        <v>2</v>
      </c>
      <c r="N107" s="24">
        <f t="shared" si="19"/>
        <v>0.1111111111111111</v>
      </c>
      <c r="O107" s="5">
        <f t="shared" si="16"/>
        <v>6</v>
      </c>
      <c r="Q107" s="5">
        <f t="shared" si="13"/>
        <v>2</v>
      </c>
      <c r="R107" s="24">
        <f t="shared" si="20"/>
        <v>0.1</v>
      </c>
      <c r="S107" s="5">
        <f t="shared" si="17"/>
        <v>4</v>
      </c>
      <c r="U107" s="5" t="str">
        <f t="shared" si="21"/>
        <v>No Pass</v>
      </c>
      <c r="V107" s="5" t="str">
        <f t="shared" si="21"/>
        <v>No Pass</v>
      </c>
      <c r="W107" s="5" t="str">
        <f t="shared" si="21"/>
        <v>No Pass</v>
      </c>
      <c r="X107" s="5" t="str">
        <f t="shared" si="21"/>
        <v>No Pass</v>
      </c>
    </row>
    <row r="108" spans="2:24" x14ac:dyDescent="0.25">
      <c r="B108" s="5">
        <v>26223</v>
      </c>
      <c r="D108" s="4">
        <v>19</v>
      </c>
      <c r="E108" s="4">
        <v>17</v>
      </c>
      <c r="F108" s="4">
        <v>16</v>
      </c>
      <c r="G108" s="4">
        <v>18</v>
      </c>
      <c r="I108" s="5">
        <f t="shared" si="11"/>
        <v>-2</v>
      </c>
      <c r="J108" s="24">
        <f t="shared" si="18"/>
        <v>-0.11764705882352941</v>
      </c>
      <c r="K108" s="5">
        <f t="shared" si="15"/>
        <v>7</v>
      </c>
      <c r="M108" s="5">
        <f t="shared" si="12"/>
        <v>-1</v>
      </c>
      <c r="N108" s="24">
        <f t="shared" si="19"/>
        <v>-6.25E-2</v>
      </c>
      <c r="O108" s="5">
        <f t="shared" si="16"/>
        <v>8</v>
      </c>
      <c r="Q108" s="5">
        <f t="shared" si="13"/>
        <v>2</v>
      </c>
      <c r="R108" s="24">
        <f t="shared" si="20"/>
        <v>0.1111111111111111</v>
      </c>
      <c r="S108" s="5">
        <f t="shared" si="17"/>
        <v>6</v>
      </c>
      <c r="U108" s="5" t="str">
        <f t="shared" si="21"/>
        <v>No Pass</v>
      </c>
      <c r="V108" s="5" t="str">
        <f t="shared" si="21"/>
        <v>No Pass</v>
      </c>
      <c r="W108" s="5" t="str">
        <f t="shared" si="21"/>
        <v>No Pass</v>
      </c>
      <c r="X108" s="5" t="str">
        <f t="shared" si="21"/>
        <v>No Pass</v>
      </c>
    </row>
    <row r="109" spans="2:24" x14ac:dyDescent="0.25">
      <c r="B109" s="5">
        <v>26228</v>
      </c>
      <c r="D109" s="4">
        <v>25</v>
      </c>
      <c r="E109" s="4">
        <v>22</v>
      </c>
      <c r="F109" s="4">
        <v>22</v>
      </c>
      <c r="G109" s="4">
        <v>25</v>
      </c>
      <c r="I109" s="5">
        <f t="shared" si="11"/>
        <v>-3</v>
      </c>
      <c r="J109" s="24">
        <f t="shared" si="18"/>
        <v>-0.13636363636363635</v>
      </c>
      <c r="K109" s="5">
        <f t="shared" si="15"/>
        <v>2</v>
      </c>
      <c r="M109" s="5">
        <f t="shared" si="12"/>
        <v>0</v>
      </c>
      <c r="N109" s="24">
        <f t="shared" si="19"/>
        <v>0</v>
      </c>
      <c r="O109" s="5">
        <f t="shared" si="16"/>
        <v>2</v>
      </c>
      <c r="Q109" s="5">
        <f t="shared" si="13"/>
        <v>3</v>
      </c>
      <c r="R109" s="24">
        <f t="shared" si="20"/>
        <v>0.12</v>
      </c>
      <c r="S109" s="5">
        <f t="shared" si="17"/>
        <v>-1</v>
      </c>
      <c r="U109" s="5" t="str">
        <f t="shared" si="21"/>
        <v>Pass</v>
      </c>
      <c r="V109" s="5" t="str">
        <f t="shared" si="21"/>
        <v>No Pass</v>
      </c>
      <c r="W109" s="5" t="str">
        <f t="shared" si="21"/>
        <v>No Pass</v>
      </c>
      <c r="X109" s="5" t="str">
        <f t="shared" si="21"/>
        <v>Pass</v>
      </c>
    </row>
    <row r="110" spans="2:24" x14ac:dyDescent="0.25">
      <c r="B110" s="5">
        <v>26231</v>
      </c>
      <c r="D110" s="4">
        <v>25</v>
      </c>
      <c r="E110" s="5">
        <v>30</v>
      </c>
      <c r="F110" s="4">
        <v>29</v>
      </c>
      <c r="G110" s="4">
        <v>30</v>
      </c>
      <c r="I110" s="5">
        <f t="shared" si="11"/>
        <v>5</v>
      </c>
      <c r="J110" s="24">
        <f t="shared" si="18"/>
        <v>0.16666666666666666</v>
      </c>
      <c r="K110" s="5">
        <f t="shared" si="15"/>
        <v>-6</v>
      </c>
      <c r="M110" s="5">
        <f t="shared" si="12"/>
        <v>-1</v>
      </c>
      <c r="N110" s="24">
        <f t="shared" si="19"/>
        <v>-3.4482758620689655E-2</v>
      </c>
      <c r="O110" s="5">
        <f t="shared" si="16"/>
        <v>-5</v>
      </c>
      <c r="Q110" s="5">
        <f t="shared" si="13"/>
        <v>1</v>
      </c>
      <c r="R110" s="24">
        <f t="shared" si="20"/>
        <v>3.3333333333333333E-2</v>
      </c>
      <c r="S110" s="5">
        <f t="shared" si="17"/>
        <v>-6</v>
      </c>
      <c r="U110" s="5" t="str">
        <f t="shared" si="21"/>
        <v>Pass</v>
      </c>
      <c r="V110" s="5" t="str">
        <f t="shared" si="21"/>
        <v>Pass</v>
      </c>
      <c r="W110" s="5" t="str">
        <f t="shared" si="21"/>
        <v>Pass</v>
      </c>
      <c r="X110" s="5" t="str">
        <f t="shared" si="21"/>
        <v>Pass</v>
      </c>
    </row>
    <row r="111" spans="2:24" x14ac:dyDescent="0.25">
      <c r="B111" s="5">
        <v>26282</v>
      </c>
      <c r="D111" s="4">
        <v>25</v>
      </c>
      <c r="E111" s="5">
        <v>25</v>
      </c>
      <c r="F111" s="4">
        <v>25</v>
      </c>
      <c r="G111" s="4">
        <v>24</v>
      </c>
      <c r="I111" s="5">
        <f t="shared" si="11"/>
        <v>0</v>
      </c>
      <c r="J111" s="24">
        <f t="shared" si="18"/>
        <v>0</v>
      </c>
      <c r="K111" s="5">
        <f t="shared" si="15"/>
        <v>-1</v>
      </c>
      <c r="M111" s="5">
        <f t="shared" si="12"/>
        <v>0</v>
      </c>
      <c r="N111" s="24">
        <f t="shared" si="19"/>
        <v>0</v>
      </c>
      <c r="O111" s="5">
        <f t="shared" si="16"/>
        <v>-1</v>
      </c>
      <c r="Q111" s="5">
        <f t="shared" si="13"/>
        <v>-1</v>
      </c>
      <c r="R111" s="24">
        <f t="shared" si="20"/>
        <v>-4.1666666666666664E-2</v>
      </c>
      <c r="S111" s="5">
        <f t="shared" si="17"/>
        <v>0</v>
      </c>
      <c r="U111" s="5" t="str">
        <f t="shared" si="21"/>
        <v>Pass</v>
      </c>
      <c r="V111" s="5" t="str">
        <f t="shared" si="21"/>
        <v>Pass</v>
      </c>
      <c r="W111" s="5" t="str">
        <f t="shared" si="21"/>
        <v>Pass</v>
      </c>
      <c r="X111" s="5" t="str">
        <f t="shared" si="21"/>
        <v>Pass</v>
      </c>
    </row>
    <row r="112" spans="2:24" x14ac:dyDescent="0.25">
      <c r="B112" s="5">
        <v>26288</v>
      </c>
      <c r="D112" s="4">
        <v>25</v>
      </c>
      <c r="E112" s="5">
        <v>27</v>
      </c>
      <c r="F112" s="4">
        <v>26</v>
      </c>
      <c r="G112" s="4">
        <v>29</v>
      </c>
      <c r="I112" s="5">
        <f t="shared" si="11"/>
        <v>2</v>
      </c>
      <c r="J112" s="24">
        <f t="shared" si="18"/>
        <v>7.407407407407407E-2</v>
      </c>
      <c r="K112" s="5">
        <f t="shared" si="15"/>
        <v>-3</v>
      </c>
      <c r="M112" s="5">
        <f t="shared" si="12"/>
        <v>-1</v>
      </c>
      <c r="N112" s="24">
        <f t="shared" si="19"/>
        <v>-3.8461538461538464E-2</v>
      </c>
      <c r="O112" s="5">
        <f t="shared" si="16"/>
        <v>-2</v>
      </c>
      <c r="Q112" s="5">
        <f t="shared" si="13"/>
        <v>3</v>
      </c>
      <c r="R112" s="24">
        <f t="shared" si="20"/>
        <v>0.10344827586206896</v>
      </c>
      <c r="S112" s="5">
        <f t="shared" si="17"/>
        <v>-5</v>
      </c>
      <c r="U112" s="5" t="str">
        <f t="shared" si="21"/>
        <v>Pass</v>
      </c>
      <c r="V112" s="5" t="str">
        <f t="shared" si="21"/>
        <v>Pass</v>
      </c>
      <c r="W112" s="5" t="str">
        <f t="shared" si="21"/>
        <v>Pass</v>
      </c>
      <c r="X112" s="5" t="str">
        <f t="shared" si="21"/>
        <v>Pass</v>
      </c>
    </row>
    <row r="113" spans="2:24" x14ac:dyDescent="0.25">
      <c r="B113" s="5">
        <v>26300</v>
      </c>
      <c r="D113" s="4">
        <v>25</v>
      </c>
      <c r="E113" s="5">
        <v>25</v>
      </c>
      <c r="F113" s="4">
        <v>23</v>
      </c>
      <c r="G113" s="4">
        <v>24</v>
      </c>
      <c r="I113" s="5">
        <f t="shared" si="11"/>
        <v>0</v>
      </c>
      <c r="J113" s="24">
        <f t="shared" si="18"/>
        <v>0</v>
      </c>
      <c r="K113" s="5">
        <f t="shared" si="15"/>
        <v>-1</v>
      </c>
      <c r="M113" s="5">
        <f t="shared" si="12"/>
        <v>-2</v>
      </c>
      <c r="N113" s="24">
        <f t="shared" si="19"/>
        <v>-8.6956521739130432E-2</v>
      </c>
      <c r="O113" s="5">
        <f t="shared" si="16"/>
        <v>1</v>
      </c>
      <c r="Q113" s="5">
        <f t="shared" si="13"/>
        <v>1</v>
      </c>
      <c r="R113" s="24">
        <f t="shared" si="20"/>
        <v>4.1666666666666664E-2</v>
      </c>
      <c r="S113" s="5">
        <f t="shared" si="17"/>
        <v>0</v>
      </c>
      <c r="U113" s="5" t="str">
        <f t="shared" si="21"/>
        <v>Pass</v>
      </c>
      <c r="V113" s="5" t="str">
        <f t="shared" si="21"/>
        <v>Pass</v>
      </c>
      <c r="W113" s="5" t="str">
        <f t="shared" si="21"/>
        <v>No Pass</v>
      </c>
      <c r="X113" s="5" t="str">
        <f t="shared" si="21"/>
        <v>Pass</v>
      </c>
    </row>
    <row r="114" spans="2:24" x14ac:dyDescent="0.25">
      <c r="B114" s="5">
        <v>26304</v>
      </c>
      <c r="D114" s="4">
        <v>25</v>
      </c>
      <c r="E114" s="5">
        <v>27</v>
      </c>
      <c r="F114" s="4">
        <v>25</v>
      </c>
      <c r="G114" s="4">
        <v>27</v>
      </c>
      <c r="I114" s="5">
        <f t="shared" si="11"/>
        <v>2</v>
      </c>
      <c r="J114" s="24">
        <f t="shared" si="18"/>
        <v>7.407407407407407E-2</v>
      </c>
      <c r="K114" s="5">
        <f t="shared" si="15"/>
        <v>-3</v>
      </c>
      <c r="M114" s="5">
        <f t="shared" si="12"/>
        <v>-2</v>
      </c>
      <c r="N114" s="24">
        <f t="shared" si="19"/>
        <v>-0.08</v>
      </c>
      <c r="O114" s="5">
        <f t="shared" si="16"/>
        <v>-1</v>
      </c>
      <c r="Q114" s="5">
        <f t="shared" si="13"/>
        <v>2</v>
      </c>
      <c r="R114" s="24">
        <f t="shared" si="20"/>
        <v>7.407407407407407E-2</v>
      </c>
      <c r="S114" s="5">
        <f t="shared" si="17"/>
        <v>-3</v>
      </c>
      <c r="U114" s="5" t="str">
        <f t="shared" si="21"/>
        <v>Pass</v>
      </c>
      <c r="V114" s="5" t="str">
        <f t="shared" si="21"/>
        <v>Pass</v>
      </c>
      <c r="W114" s="5" t="str">
        <f t="shared" si="21"/>
        <v>Pass</v>
      </c>
      <c r="X114" s="5" t="str">
        <f t="shared" si="21"/>
        <v>Pass</v>
      </c>
    </row>
    <row r="115" spans="2:24" x14ac:dyDescent="0.25">
      <c r="B115" s="5">
        <v>26324</v>
      </c>
      <c r="D115" s="4">
        <v>19</v>
      </c>
      <c r="E115" s="4">
        <v>17</v>
      </c>
      <c r="F115" s="4">
        <v>19</v>
      </c>
      <c r="G115" s="4">
        <v>19</v>
      </c>
      <c r="I115" s="5">
        <f t="shared" si="11"/>
        <v>-2</v>
      </c>
      <c r="J115" s="24">
        <f t="shared" si="18"/>
        <v>-0.11764705882352941</v>
      </c>
      <c r="K115" s="5">
        <f t="shared" si="15"/>
        <v>7</v>
      </c>
      <c r="M115" s="5">
        <f t="shared" si="12"/>
        <v>2</v>
      </c>
      <c r="N115" s="24">
        <f t="shared" si="19"/>
        <v>0.10526315789473684</v>
      </c>
      <c r="O115" s="5">
        <f t="shared" si="16"/>
        <v>5</v>
      </c>
      <c r="Q115" s="5">
        <f t="shared" si="13"/>
        <v>0</v>
      </c>
      <c r="R115" s="24">
        <f t="shared" si="20"/>
        <v>0</v>
      </c>
      <c r="S115" s="5">
        <f t="shared" si="17"/>
        <v>5</v>
      </c>
      <c r="U115" s="5" t="str">
        <f t="shared" si="21"/>
        <v>No Pass</v>
      </c>
      <c r="V115" s="5" t="str">
        <f t="shared" si="21"/>
        <v>No Pass</v>
      </c>
      <c r="W115" s="5" t="str">
        <f t="shared" si="21"/>
        <v>No Pass</v>
      </c>
      <c r="X115" s="5" t="str">
        <f t="shared" si="21"/>
        <v>No Pass</v>
      </c>
    </row>
    <row r="116" spans="2:24" x14ac:dyDescent="0.25">
      <c r="B116" s="5">
        <v>26332</v>
      </c>
      <c r="D116" s="4">
        <v>25</v>
      </c>
      <c r="E116" s="5">
        <v>25</v>
      </c>
      <c r="F116" s="4">
        <v>26</v>
      </c>
      <c r="G116" s="4">
        <v>26</v>
      </c>
      <c r="I116" s="5">
        <f t="shared" si="11"/>
        <v>0</v>
      </c>
      <c r="J116" s="24">
        <f t="shared" si="18"/>
        <v>0</v>
      </c>
      <c r="K116" s="5">
        <f t="shared" si="15"/>
        <v>-1</v>
      </c>
      <c r="M116" s="5">
        <f t="shared" si="12"/>
        <v>1</v>
      </c>
      <c r="N116" s="24">
        <f t="shared" si="19"/>
        <v>3.8461538461538464E-2</v>
      </c>
      <c r="O116" s="5">
        <f t="shared" si="16"/>
        <v>-2</v>
      </c>
      <c r="Q116" s="5">
        <f t="shared" si="13"/>
        <v>0</v>
      </c>
      <c r="R116" s="24">
        <f t="shared" si="20"/>
        <v>0</v>
      </c>
      <c r="S116" s="5">
        <f t="shared" si="17"/>
        <v>-2</v>
      </c>
      <c r="U116" s="5" t="str">
        <f t="shared" si="21"/>
        <v>Pass</v>
      </c>
      <c r="V116" s="5" t="str">
        <f t="shared" si="21"/>
        <v>Pass</v>
      </c>
      <c r="W116" s="5" t="str">
        <f t="shared" si="21"/>
        <v>Pass</v>
      </c>
      <c r="X116" s="5" t="str">
        <f t="shared" si="21"/>
        <v>Pass</v>
      </c>
    </row>
    <row r="117" spans="2:24" x14ac:dyDescent="0.25">
      <c r="B117" s="5">
        <v>26334</v>
      </c>
      <c r="D117" s="4">
        <v>25</v>
      </c>
      <c r="E117" s="5">
        <v>25</v>
      </c>
      <c r="F117" s="4">
        <v>25</v>
      </c>
      <c r="G117" s="4">
        <v>24</v>
      </c>
      <c r="I117" s="5">
        <f t="shared" si="11"/>
        <v>0</v>
      </c>
      <c r="J117" s="24">
        <f t="shared" si="18"/>
        <v>0</v>
      </c>
      <c r="K117" s="5">
        <f t="shared" si="15"/>
        <v>-1</v>
      </c>
      <c r="M117" s="5">
        <f t="shared" si="12"/>
        <v>0</v>
      </c>
      <c r="N117" s="24">
        <f t="shared" si="19"/>
        <v>0</v>
      </c>
      <c r="O117" s="5">
        <f t="shared" si="16"/>
        <v>-1</v>
      </c>
      <c r="Q117" s="5">
        <f t="shared" si="13"/>
        <v>-1</v>
      </c>
      <c r="R117" s="24">
        <f t="shared" si="20"/>
        <v>-4.1666666666666664E-2</v>
      </c>
      <c r="S117" s="5">
        <f t="shared" si="17"/>
        <v>0</v>
      </c>
      <c r="U117" s="5" t="str">
        <f t="shared" si="21"/>
        <v>Pass</v>
      </c>
      <c r="V117" s="5" t="str">
        <f t="shared" si="21"/>
        <v>Pass</v>
      </c>
      <c r="W117" s="5" t="str">
        <f t="shared" si="21"/>
        <v>Pass</v>
      </c>
      <c r="X117" s="5" t="str">
        <f t="shared" si="21"/>
        <v>Pass</v>
      </c>
    </row>
    <row r="118" spans="2:24" x14ac:dyDescent="0.25">
      <c r="B118" s="5">
        <v>26340</v>
      </c>
      <c r="D118" s="4">
        <v>25</v>
      </c>
      <c r="E118" s="5">
        <v>25</v>
      </c>
      <c r="F118" s="4">
        <v>26</v>
      </c>
      <c r="G118" s="4">
        <v>28</v>
      </c>
      <c r="I118" s="5">
        <f t="shared" si="11"/>
        <v>0</v>
      </c>
      <c r="J118" s="24">
        <f t="shared" si="18"/>
        <v>0</v>
      </c>
      <c r="K118" s="5">
        <f t="shared" si="15"/>
        <v>-1</v>
      </c>
      <c r="M118" s="5">
        <f t="shared" si="12"/>
        <v>1</v>
      </c>
      <c r="N118" s="24">
        <f t="shared" si="19"/>
        <v>3.8461538461538464E-2</v>
      </c>
      <c r="O118" s="5">
        <f t="shared" si="16"/>
        <v>-2</v>
      </c>
      <c r="Q118" s="5">
        <f t="shared" si="13"/>
        <v>2</v>
      </c>
      <c r="R118" s="24">
        <f t="shared" si="20"/>
        <v>7.1428571428571425E-2</v>
      </c>
      <c r="S118" s="5">
        <f t="shared" si="17"/>
        <v>-4</v>
      </c>
      <c r="U118" s="5" t="str">
        <f t="shared" si="21"/>
        <v>Pass</v>
      </c>
      <c r="V118" s="5" t="str">
        <f t="shared" si="21"/>
        <v>Pass</v>
      </c>
      <c r="W118" s="5" t="str">
        <f t="shared" si="21"/>
        <v>Pass</v>
      </c>
      <c r="X118" s="5" t="str">
        <f t="shared" si="21"/>
        <v>Pass</v>
      </c>
    </row>
    <row r="119" spans="2:24" x14ac:dyDescent="0.25">
      <c r="B119" s="5">
        <v>26342</v>
      </c>
      <c r="D119" s="4">
        <v>25</v>
      </c>
      <c r="E119" s="5">
        <v>25</v>
      </c>
      <c r="F119" s="4">
        <v>26</v>
      </c>
      <c r="G119" s="4">
        <v>27</v>
      </c>
      <c r="I119" s="5">
        <f t="shared" si="11"/>
        <v>0</v>
      </c>
      <c r="J119" s="24">
        <f t="shared" si="18"/>
        <v>0</v>
      </c>
      <c r="K119" s="5">
        <f t="shared" si="15"/>
        <v>-1</v>
      </c>
      <c r="M119" s="5">
        <f t="shared" si="12"/>
        <v>1</v>
      </c>
      <c r="N119" s="24">
        <f t="shared" si="19"/>
        <v>3.8461538461538464E-2</v>
      </c>
      <c r="O119" s="5">
        <f t="shared" si="16"/>
        <v>-2</v>
      </c>
      <c r="Q119" s="5">
        <f t="shared" si="13"/>
        <v>1</v>
      </c>
      <c r="R119" s="24">
        <f t="shared" si="20"/>
        <v>3.7037037037037035E-2</v>
      </c>
      <c r="S119" s="5">
        <f t="shared" si="17"/>
        <v>-3</v>
      </c>
      <c r="U119" s="5" t="str">
        <f t="shared" si="21"/>
        <v>Pass</v>
      </c>
      <c r="V119" s="5" t="str">
        <f t="shared" si="21"/>
        <v>Pass</v>
      </c>
      <c r="W119" s="5" t="str">
        <f t="shared" si="21"/>
        <v>Pass</v>
      </c>
      <c r="X119" s="5" t="str">
        <f t="shared" si="21"/>
        <v>Pass</v>
      </c>
    </row>
    <row r="120" spans="2:24" x14ac:dyDescent="0.25">
      <c r="B120" s="5">
        <v>26355</v>
      </c>
      <c r="D120" s="4">
        <v>17</v>
      </c>
      <c r="E120" s="5">
        <v>25</v>
      </c>
      <c r="F120" s="4">
        <v>26</v>
      </c>
      <c r="G120" s="4">
        <v>28</v>
      </c>
      <c r="I120" s="5">
        <f t="shared" si="11"/>
        <v>8</v>
      </c>
      <c r="J120" s="24">
        <f t="shared" si="18"/>
        <v>0.32</v>
      </c>
      <c r="K120" s="5">
        <f t="shared" si="15"/>
        <v>-1</v>
      </c>
      <c r="M120" s="5">
        <f t="shared" si="12"/>
        <v>1</v>
      </c>
      <c r="N120" s="24">
        <f t="shared" si="19"/>
        <v>3.8461538461538464E-2</v>
      </c>
      <c r="O120" s="5">
        <f t="shared" si="16"/>
        <v>-2</v>
      </c>
      <c r="Q120" s="5">
        <f t="shared" si="13"/>
        <v>2</v>
      </c>
      <c r="R120" s="24">
        <f t="shared" si="20"/>
        <v>7.1428571428571425E-2</v>
      </c>
      <c r="S120" s="5">
        <f t="shared" si="17"/>
        <v>-4</v>
      </c>
      <c r="U120" s="5" t="str">
        <f t="shared" si="21"/>
        <v>No Pass</v>
      </c>
      <c r="V120" s="5" t="str">
        <f t="shared" si="21"/>
        <v>Pass</v>
      </c>
      <c r="W120" s="5" t="str">
        <f t="shared" si="21"/>
        <v>Pass</v>
      </c>
      <c r="X120" s="5" t="str">
        <f t="shared" si="21"/>
        <v>Pass</v>
      </c>
    </row>
    <row r="121" spans="2:24" x14ac:dyDescent="0.25">
      <c r="B121" s="5">
        <v>26373</v>
      </c>
      <c r="D121" s="4">
        <v>25</v>
      </c>
      <c r="E121" s="4">
        <v>25</v>
      </c>
      <c r="F121" s="4">
        <v>30</v>
      </c>
      <c r="G121" s="4">
        <v>27</v>
      </c>
      <c r="I121" s="5">
        <f t="shared" si="11"/>
        <v>0</v>
      </c>
      <c r="J121" s="24">
        <f t="shared" si="18"/>
        <v>0</v>
      </c>
      <c r="K121" s="5">
        <f t="shared" si="15"/>
        <v>-1</v>
      </c>
      <c r="M121" s="5">
        <f t="shared" si="12"/>
        <v>5</v>
      </c>
      <c r="N121" s="24">
        <f t="shared" si="19"/>
        <v>0.16666666666666666</v>
      </c>
      <c r="O121" s="5">
        <f t="shared" si="16"/>
        <v>-6</v>
      </c>
      <c r="Q121" s="5">
        <f t="shared" si="13"/>
        <v>-3</v>
      </c>
      <c r="R121" s="24">
        <f t="shared" si="20"/>
        <v>-0.1111111111111111</v>
      </c>
      <c r="S121" s="5">
        <f t="shared" si="17"/>
        <v>-3</v>
      </c>
      <c r="U121" s="5" t="str">
        <f t="shared" si="21"/>
        <v>Pass</v>
      </c>
      <c r="V121" s="5" t="str">
        <f t="shared" si="21"/>
        <v>Pass</v>
      </c>
      <c r="W121" s="5" t="str">
        <f t="shared" si="21"/>
        <v>Pass</v>
      </c>
      <c r="X121" s="5" t="str">
        <f t="shared" si="21"/>
        <v>Pass</v>
      </c>
    </row>
    <row r="122" spans="2:24" x14ac:dyDescent="0.25">
      <c r="B122" s="5">
        <v>26374</v>
      </c>
      <c r="D122" s="4">
        <v>25</v>
      </c>
      <c r="E122" s="5">
        <v>20</v>
      </c>
      <c r="F122" s="4">
        <v>15</v>
      </c>
      <c r="G122" s="4">
        <v>20</v>
      </c>
      <c r="I122" s="5">
        <f t="shared" si="11"/>
        <v>-5</v>
      </c>
      <c r="J122" s="24">
        <f t="shared" si="18"/>
        <v>-0.25</v>
      </c>
      <c r="K122" s="5">
        <f t="shared" si="15"/>
        <v>4</v>
      </c>
      <c r="M122" s="5">
        <f t="shared" si="12"/>
        <v>-5</v>
      </c>
      <c r="N122" s="24">
        <f t="shared" si="19"/>
        <v>-0.33333333333333331</v>
      </c>
      <c r="O122" s="5">
        <f t="shared" si="16"/>
        <v>9</v>
      </c>
      <c r="Q122" s="5">
        <f t="shared" si="13"/>
        <v>5</v>
      </c>
      <c r="R122" s="24">
        <f t="shared" si="20"/>
        <v>0.25</v>
      </c>
      <c r="S122" s="5">
        <f t="shared" si="17"/>
        <v>4</v>
      </c>
      <c r="U122" s="5" t="str">
        <f t="shared" si="21"/>
        <v>Pass</v>
      </c>
      <c r="V122" s="5" t="str">
        <f t="shared" si="21"/>
        <v>No Pass</v>
      </c>
      <c r="W122" s="5" t="str">
        <f t="shared" si="21"/>
        <v>No Pass</v>
      </c>
      <c r="X122" s="5" t="str">
        <f t="shared" si="21"/>
        <v>No Pass</v>
      </c>
    </row>
    <row r="123" spans="2:24" x14ac:dyDescent="0.25">
      <c r="B123" s="5">
        <v>26382</v>
      </c>
      <c r="D123" s="4">
        <v>25</v>
      </c>
      <c r="E123" s="5">
        <v>34</v>
      </c>
      <c r="F123" s="4">
        <v>35</v>
      </c>
      <c r="G123" s="4">
        <v>36</v>
      </c>
      <c r="I123" s="5">
        <f t="shared" si="11"/>
        <v>9</v>
      </c>
      <c r="J123" s="24">
        <f t="shared" si="18"/>
        <v>0.26470588235294118</v>
      </c>
      <c r="K123" s="5">
        <f t="shared" si="15"/>
        <v>-10</v>
      </c>
      <c r="M123" s="5">
        <f t="shared" si="12"/>
        <v>1</v>
      </c>
      <c r="N123" s="24">
        <f t="shared" si="19"/>
        <v>2.8571428571428571E-2</v>
      </c>
      <c r="O123" s="5">
        <f t="shared" si="16"/>
        <v>-11</v>
      </c>
      <c r="Q123" s="5">
        <f t="shared" si="13"/>
        <v>1</v>
      </c>
      <c r="R123" s="24">
        <f t="shared" si="20"/>
        <v>2.7777777777777776E-2</v>
      </c>
      <c r="S123" s="5">
        <f t="shared" si="17"/>
        <v>-12</v>
      </c>
      <c r="U123" s="5" t="str">
        <f t="shared" si="21"/>
        <v>Pass</v>
      </c>
      <c r="V123" s="5" t="str">
        <f t="shared" si="21"/>
        <v>Pass</v>
      </c>
      <c r="W123" s="5" t="str">
        <f t="shared" si="21"/>
        <v>Pass</v>
      </c>
      <c r="X123" s="5" t="str">
        <f t="shared" si="21"/>
        <v>Pass</v>
      </c>
    </row>
    <row r="124" spans="2:24" x14ac:dyDescent="0.25">
      <c r="B124" s="5">
        <v>26392</v>
      </c>
      <c r="D124" s="4">
        <v>25</v>
      </c>
      <c r="E124" s="5">
        <v>30</v>
      </c>
      <c r="F124" s="4">
        <v>22</v>
      </c>
      <c r="G124" s="4">
        <v>22</v>
      </c>
      <c r="I124" s="5">
        <f t="shared" si="11"/>
        <v>5</v>
      </c>
      <c r="J124" s="24">
        <f t="shared" si="18"/>
        <v>0.16666666666666666</v>
      </c>
      <c r="K124" s="5">
        <f t="shared" si="15"/>
        <v>-6</v>
      </c>
      <c r="M124" s="5">
        <f t="shared" si="12"/>
        <v>-8</v>
      </c>
      <c r="N124" s="24">
        <f t="shared" si="19"/>
        <v>-0.36363636363636365</v>
      </c>
      <c r="O124" s="5">
        <f t="shared" si="16"/>
        <v>2</v>
      </c>
      <c r="Q124" s="5">
        <f t="shared" si="13"/>
        <v>0</v>
      </c>
      <c r="R124" s="24">
        <f t="shared" si="20"/>
        <v>0</v>
      </c>
      <c r="S124" s="5">
        <f t="shared" si="17"/>
        <v>2</v>
      </c>
      <c r="U124" s="5" t="str">
        <f t="shared" si="21"/>
        <v>Pass</v>
      </c>
      <c r="V124" s="5" t="str">
        <f t="shared" si="21"/>
        <v>Pass</v>
      </c>
      <c r="W124" s="5" t="str">
        <f t="shared" si="21"/>
        <v>No Pass</v>
      </c>
      <c r="X124" s="5" t="str">
        <f t="shared" si="21"/>
        <v>No Pass</v>
      </c>
    </row>
    <row r="125" spans="2:24" x14ac:dyDescent="0.25">
      <c r="B125" s="5">
        <v>26414</v>
      </c>
      <c r="D125" s="4">
        <v>25</v>
      </c>
      <c r="E125" s="5">
        <v>27</v>
      </c>
      <c r="F125" s="4">
        <v>26</v>
      </c>
      <c r="G125" s="4">
        <v>46</v>
      </c>
      <c r="I125" s="5">
        <f t="shared" si="11"/>
        <v>2</v>
      </c>
      <c r="J125" s="24">
        <f t="shared" si="18"/>
        <v>7.407407407407407E-2</v>
      </c>
      <c r="K125" s="5">
        <f t="shared" si="15"/>
        <v>-3</v>
      </c>
      <c r="M125" s="5">
        <f t="shared" si="12"/>
        <v>-1</v>
      </c>
      <c r="N125" s="24">
        <f t="shared" si="19"/>
        <v>-3.8461538461538464E-2</v>
      </c>
      <c r="O125" s="5">
        <f t="shared" si="16"/>
        <v>-2</v>
      </c>
      <c r="Q125" s="5">
        <f t="shared" si="13"/>
        <v>20</v>
      </c>
      <c r="R125" s="24">
        <f t="shared" si="20"/>
        <v>0.43478260869565216</v>
      </c>
      <c r="S125" s="5">
        <f t="shared" si="17"/>
        <v>-22</v>
      </c>
      <c r="U125" s="5" t="str">
        <f t="shared" si="21"/>
        <v>Pass</v>
      </c>
      <c r="V125" s="5" t="str">
        <f t="shared" si="21"/>
        <v>Pass</v>
      </c>
      <c r="W125" s="5" t="str">
        <f t="shared" si="21"/>
        <v>Pass</v>
      </c>
      <c r="X125" s="5" t="str">
        <f t="shared" si="21"/>
        <v>Pass</v>
      </c>
    </row>
    <row r="126" spans="2:24" x14ac:dyDescent="0.25">
      <c r="B126" s="5">
        <v>26420</v>
      </c>
      <c r="D126" s="4">
        <v>25</v>
      </c>
      <c r="E126" s="5">
        <v>15</v>
      </c>
      <c r="F126" s="4">
        <v>18</v>
      </c>
      <c r="G126" s="4">
        <v>20</v>
      </c>
      <c r="I126" s="5">
        <f t="shared" si="11"/>
        <v>-10</v>
      </c>
      <c r="J126" s="24">
        <f t="shared" si="18"/>
        <v>-0.66666666666666663</v>
      </c>
      <c r="K126" s="5">
        <f t="shared" si="15"/>
        <v>9</v>
      </c>
      <c r="M126" s="5">
        <f t="shared" si="12"/>
        <v>3</v>
      </c>
      <c r="N126" s="24">
        <f t="shared" si="19"/>
        <v>0.16666666666666666</v>
      </c>
      <c r="O126" s="5">
        <f t="shared" si="16"/>
        <v>6</v>
      </c>
      <c r="Q126" s="5">
        <f t="shared" si="13"/>
        <v>2</v>
      </c>
      <c r="R126" s="24">
        <f t="shared" si="20"/>
        <v>0.1</v>
      </c>
      <c r="S126" s="5">
        <f t="shared" si="17"/>
        <v>4</v>
      </c>
      <c r="U126" s="5" t="str">
        <f t="shared" si="21"/>
        <v>Pass</v>
      </c>
      <c r="V126" s="5" t="str">
        <f t="shared" si="21"/>
        <v>No Pass</v>
      </c>
      <c r="W126" s="5" t="str">
        <f t="shared" si="21"/>
        <v>No Pass</v>
      </c>
      <c r="X126" s="5" t="str">
        <f t="shared" si="21"/>
        <v>No Pass</v>
      </c>
    </row>
    <row r="127" spans="2:24" x14ac:dyDescent="0.25">
      <c r="B127" s="5">
        <v>26423</v>
      </c>
      <c r="D127" s="4">
        <v>25</v>
      </c>
      <c r="E127" s="5">
        <v>25</v>
      </c>
      <c r="F127" s="4">
        <v>19</v>
      </c>
      <c r="G127" s="4">
        <v>25</v>
      </c>
      <c r="I127" s="5">
        <f t="shared" si="11"/>
        <v>0</v>
      </c>
      <c r="J127" s="24">
        <f t="shared" si="18"/>
        <v>0</v>
      </c>
      <c r="K127" s="5">
        <f t="shared" si="15"/>
        <v>-1</v>
      </c>
      <c r="M127" s="5">
        <f t="shared" si="12"/>
        <v>-6</v>
      </c>
      <c r="N127" s="24">
        <f t="shared" si="19"/>
        <v>-0.31578947368421051</v>
      </c>
      <c r="O127" s="5">
        <f t="shared" si="16"/>
        <v>5</v>
      </c>
      <c r="Q127" s="5">
        <f t="shared" si="13"/>
        <v>6</v>
      </c>
      <c r="R127" s="24">
        <f t="shared" si="20"/>
        <v>0.24</v>
      </c>
      <c r="S127" s="5">
        <f t="shared" si="17"/>
        <v>-1</v>
      </c>
      <c r="U127" s="5" t="str">
        <f t="shared" si="21"/>
        <v>Pass</v>
      </c>
      <c r="V127" s="5" t="str">
        <f t="shared" si="21"/>
        <v>Pass</v>
      </c>
      <c r="W127" s="5" t="str">
        <f t="shared" si="21"/>
        <v>No Pass</v>
      </c>
      <c r="X127" s="5" t="str">
        <f t="shared" si="21"/>
        <v>Pass</v>
      </c>
    </row>
    <row r="128" spans="2:24" x14ac:dyDescent="0.25">
      <c r="B128" s="5">
        <v>26437</v>
      </c>
      <c r="D128" s="4">
        <v>25</v>
      </c>
      <c r="E128" s="5">
        <v>28</v>
      </c>
      <c r="F128" s="4">
        <v>20</v>
      </c>
      <c r="G128" s="4">
        <v>26</v>
      </c>
      <c r="I128" s="5">
        <f t="shared" si="11"/>
        <v>3</v>
      </c>
      <c r="J128" s="24">
        <f t="shared" si="18"/>
        <v>0.10714285714285714</v>
      </c>
      <c r="K128" s="5">
        <f t="shared" si="15"/>
        <v>-4</v>
      </c>
      <c r="M128" s="5">
        <f t="shared" si="12"/>
        <v>-8</v>
      </c>
      <c r="N128" s="24">
        <f t="shared" si="19"/>
        <v>-0.4</v>
      </c>
      <c r="O128" s="5">
        <f t="shared" si="16"/>
        <v>4</v>
      </c>
      <c r="Q128" s="5">
        <f t="shared" si="13"/>
        <v>6</v>
      </c>
      <c r="R128" s="24">
        <f t="shared" si="20"/>
        <v>0.23076923076923078</v>
      </c>
      <c r="S128" s="5">
        <f t="shared" si="17"/>
        <v>-2</v>
      </c>
      <c r="U128" s="5" t="str">
        <f t="shared" si="21"/>
        <v>Pass</v>
      </c>
      <c r="V128" s="5" t="str">
        <f t="shared" si="21"/>
        <v>Pass</v>
      </c>
      <c r="W128" s="5" t="str">
        <f t="shared" si="21"/>
        <v>No Pass</v>
      </c>
      <c r="X128" s="5" t="str">
        <f t="shared" si="21"/>
        <v>Pass</v>
      </c>
    </row>
    <row r="129" spans="2:24" x14ac:dyDescent="0.25">
      <c r="B129" s="5">
        <v>26450</v>
      </c>
      <c r="D129" s="4">
        <v>25</v>
      </c>
      <c r="E129" s="5">
        <v>25</v>
      </c>
      <c r="F129" s="4">
        <v>24</v>
      </c>
      <c r="G129" s="4">
        <v>24</v>
      </c>
      <c r="I129" s="5">
        <f t="shared" si="11"/>
        <v>0</v>
      </c>
      <c r="J129" s="24">
        <f t="shared" si="18"/>
        <v>0</v>
      </c>
      <c r="K129" s="5">
        <f t="shared" si="15"/>
        <v>-1</v>
      </c>
      <c r="M129" s="5">
        <f t="shared" si="12"/>
        <v>-1</v>
      </c>
      <c r="N129" s="24">
        <f t="shared" si="19"/>
        <v>-4.1666666666666664E-2</v>
      </c>
      <c r="O129" s="5">
        <f t="shared" si="16"/>
        <v>0</v>
      </c>
      <c r="Q129" s="5">
        <f t="shared" si="13"/>
        <v>0</v>
      </c>
      <c r="R129" s="24">
        <f t="shared" si="20"/>
        <v>0</v>
      </c>
      <c r="S129" s="5">
        <f t="shared" si="17"/>
        <v>0</v>
      </c>
      <c r="U129" s="5" t="str">
        <f t="shared" si="21"/>
        <v>Pass</v>
      </c>
      <c r="V129" s="5" t="str">
        <f t="shared" si="21"/>
        <v>Pass</v>
      </c>
      <c r="W129" s="5" t="str">
        <f t="shared" si="21"/>
        <v>Pass</v>
      </c>
      <c r="X129" s="5" t="str">
        <f t="shared" si="21"/>
        <v>Pass</v>
      </c>
    </row>
    <row r="130" spans="2:24" x14ac:dyDescent="0.25">
      <c r="B130" s="5">
        <v>26451</v>
      </c>
      <c r="D130" s="4">
        <v>25</v>
      </c>
      <c r="E130" s="5">
        <v>50</v>
      </c>
      <c r="F130" s="4">
        <v>29</v>
      </c>
      <c r="G130" s="4">
        <v>31</v>
      </c>
      <c r="I130" s="5">
        <f t="shared" si="11"/>
        <v>25</v>
      </c>
      <c r="J130" s="24">
        <f t="shared" si="18"/>
        <v>0.5</v>
      </c>
      <c r="K130" s="5">
        <f t="shared" si="15"/>
        <v>-26</v>
      </c>
      <c r="M130" s="5">
        <f t="shared" si="12"/>
        <v>-21</v>
      </c>
      <c r="N130" s="24">
        <f t="shared" si="19"/>
        <v>-0.72413793103448276</v>
      </c>
      <c r="O130" s="5">
        <f t="shared" si="16"/>
        <v>-5</v>
      </c>
      <c r="Q130" s="5">
        <f t="shared" si="13"/>
        <v>2</v>
      </c>
      <c r="R130" s="24">
        <f t="shared" si="20"/>
        <v>6.4516129032258063E-2</v>
      </c>
      <c r="S130" s="5">
        <f t="shared" si="17"/>
        <v>-7</v>
      </c>
      <c r="U130" s="5" t="str">
        <f t="shared" si="21"/>
        <v>Pass</v>
      </c>
      <c r="V130" s="5" t="str">
        <f t="shared" si="21"/>
        <v>Pass</v>
      </c>
      <c r="W130" s="5" t="str">
        <f t="shared" si="21"/>
        <v>Pass</v>
      </c>
      <c r="X130" s="5" t="str">
        <f t="shared" si="21"/>
        <v>Pass</v>
      </c>
    </row>
    <row r="131" spans="2:24" x14ac:dyDescent="0.25">
      <c r="B131" s="5">
        <v>26456</v>
      </c>
      <c r="D131" s="4">
        <v>25</v>
      </c>
      <c r="E131" s="5">
        <v>36</v>
      </c>
      <c r="F131" s="4">
        <v>25</v>
      </c>
      <c r="G131" s="4">
        <v>25</v>
      </c>
      <c r="I131" s="5">
        <f t="shared" si="11"/>
        <v>11</v>
      </c>
      <c r="J131" s="24">
        <f t="shared" si="18"/>
        <v>0.30555555555555558</v>
      </c>
      <c r="K131" s="5">
        <f t="shared" si="15"/>
        <v>-12</v>
      </c>
      <c r="M131" s="5">
        <f t="shared" si="12"/>
        <v>-11</v>
      </c>
      <c r="N131" s="24">
        <f t="shared" si="19"/>
        <v>-0.44</v>
      </c>
      <c r="O131" s="5">
        <f t="shared" si="16"/>
        <v>-1</v>
      </c>
      <c r="Q131" s="5">
        <f t="shared" si="13"/>
        <v>0</v>
      </c>
      <c r="R131" s="24">
        <f t="shared" si="20"/>
        <v>0</v>
      </c>
      <c r="S131" s="5">
        <f t="shared" si="17"/>
        <v>-1</v>
      </c>
      <c r="U131" s="5" t="str">
        <f t="shared" si="21"/>
        <v>Pass</v>
      </c>
      <c r="V131" s="5" t="str">
        <f t="shared" si="21"/>
        <v>Pass</v>
      </c>
      <c r="W131" s="5" t="str">
        <f t="shared" si="21"/>
        <v>Pass</v>
      </c>
      <c r="X131" s="5" t="str">
        <f t="shared" si="21"/>
        <v>Pass</v>
      </c>
    </row>
    <row r="132" spans="2:24" x14ac:dyDescent="0.25">
      <c r="B132" s="5">
        <v>26461</v>
      </c>
      <c r="D132" s="4">
        <v>25</v>
      </c>
      <c r="E132" s="5">
        <v>25</v>
      </c>
      <c r="F132" s="4">
        <v>26</v>
      </c>
      <c r="G132" s="4">
        <v>30</v>
      </c>
      <c r="I132" s="5">
        <f t="shared" ref="I132:I159" si="22">E132-D132</f>
        <v>0</v>
      </c>
      <c r="J132" s="24">
        <f t="shared" si="18"/>
        <v>0</v>
      </c>
      <c r="K132" s="5">
        <f t="shared" si="15"/>
        <v>-1</v>
      </c>
      <c r="M132" s="5">
        <f t="shared" ref="M132:M159" si="23">F132-E132</f>
        <v>1</v>
      </c>
      <c r="N132" s="24">
        <f t="shared" si="19"/>
        <v>3.8461538461538464E-2</v>
      </c>
      <c r="O132" s="5">
        <f t="shared" si="16"/>
        <v>-2</v>
      </c>
      <c r="Q132" s="5">
        <f t="shared" ref="Q132:Q159" si="24">G132-F132</f>
        <v>4</v>
      </c>
      <c r="R132" s="24">
        <f t="shared" si="20"/>
        <v>0.13333333333333333</v>
      </c>
      <c r="S132" s="5">
        <f t="shared" si="17"/>
        <v>-6</v>
      </c>
      <c r="U132" s="5" t="str">
        <f t="shared" ref="U132:X159" si="25">IF(D132&gt;=24,"Pass","No Pass")</f>
        <v>Pass</v>
      </c>
      <c r="V132" s="5" t="str">
        <f t="shared" si="25"/>
        <v>Pass</v>
      </c>
      <c r="W132" s="5" t="str">
        <f t="shared" si="25"/>
        <v>Pass</v>
      </c>
      <c r="X132" s="5" t="str">
        <f t="shared" si="25"/>
        <v>Pass</v>
      </c>
    </row>
    <row r="133" spans="2:24" x14ac:dyDescent="0.25">
      <c r="B133" s="5">
        <v>26465</v>
      </c>
      <c r="D133" s="4">
        <v>25</v>
      </c>
      <c r="E133" s="5">
        <v>5</v>
      </c>
      <c r="F133" s="4">
        <v>30</v>
      </c>
      <c r="G133" s="4">
        <v>28</v>
      </c>
      <c r="I133" s="5">
        <f t="shared" si="22"/>
        <v>-20</v>
      </c>
      <c r="J133" s="24">
        <f t="shared" si="18"/>
        <v>-4</v>
      </c>
      <c r="K133" s="5">
        <f t="shared" ref="K133:K159" si="26">24-E133</f>
        <v>19</v>
      </c>
      <c r="M133" s="5">
        <f t="shared" si="23"/>
        <v>25</v>
      </c>
      <c r="N133" s="24">
        <f t="shared" si="19"/>
        <v>0.83333333333333337</v>
      </c>
      <c r="O133" s="5">
        <f t="shared" ref="O133:O159" si="27">24-F133</f>
        <v>-6</v>
      </c>
      <c r="Q133" s="5">
        <f t="shared" si="24"/>
        <v>-2</v>
      </c>
      <c r="R133" s="24">
        <f t="shared" si="20"/>
        <v>-7.1428571428571425E-2</v>
      </c>
      <c r="S133" s="5">
        <f t="shared" ref="S133:S159" si="28">24-G133</f>
        <v>-4</v>
      </c>
      <c r="U133" s="5" t="str">
        <f t="shared" si="25"/>
        <v>Pass</v>
      </c>
      <c r="V133" s="5" t="str">
        <f t="shared" si="25"/>
        <v>No Pass</v>
      </c>
      <c r="W133" s="5" t="str">
        <f t="shared" si="25"/>
        <v>Pass</v>
      </c>
      <c r="X133" s="5" t="str">
        <f t="shared" si="25"/>
        <v>Pass</v>
      </c>
    </row>
    <row r="134" spans="2:24" x14ac:dyDescent="0.25">
      <c r="B134" s="5">
        <v>26469</v>
      </c>
      <c r="D134" s="4">
        <v>23</v>
      </c>
      <c r="E134" s="5">
        <v>25</v>
      </c>
      <c r="F134" s="4">
        <v>25</v>
      </c>
      <c r="G134" s="4">
        <v>29</v>
      </c>
      <c r="I134" s="5">
        <f t="shared" si="22"/>
        <v>2</v>
      </c>
      <c r="J134" s="24">
        <f t="shared" ref="J134:J159" si="29">I134/E134</f>
        <v>0.08</v>
      </c>
      <c r="K134" s="5">
        <f t="shared" si="26"/>
        <v>-1</v>
      </c>
      <c r="M134" s="5">
        <f t="shared" si="23"/>
        <v>0</v>
      </c>
      <c r="N134" s="24">
        <f t="shared" ref="N134:N159" si="30">M134/F134</f>
        <v>0</v>
      </c>
      <c r="O134" s="5">
        <f t="shared" si="27"/>
        <v>-1</v>
      </c>
      <c r="Q134" s="5">
        <f t="shared" si="24"/>
        <v>4</v>
      </c>
      <c r="R134" s="24">
        <f t="shared" ref="R134:R159" si="31">Q134/G134</f>
        <v>0.13793103448275862</v>
      </c>
      <c r="S134" s="5">
        <f t="shared" si="28"/>
        <v>-5</v>
      </c>
      <c r="U134" s="5" t="str">
        <f t="shared" si="25"/>
        <v>No Pass</v>
      </c>
      <c r="V134" s="5" t="str">
        <f t="shared" si="25"/>
        <v>Pass</v>
      </c>
      <c r="W134" s="5" t="str">
        <f t="shared" si="25"/>
        <v>Pass</v>
      </c>
      <c r="X134" s="5" t="str">
        <f t="shared" si="25"/>
        <v>Pass</v>
      </c>
    </row>
    <row r="135" spans="2:24" x14ac:dyDescent="0.25">
      <c r="B135" s="5">
        <v>26475</v>
      </c>
      <c r="D135" s="4">
        <v>25</v>
      </c>
      <c r="E135" s="4">
        <v>25</v>
      </c>
      <c r="F135" s="4">
        <v>26</v>
      </c>
      <c r="G135" s="4">
        <v>26</v>
      </c>
      <c r="I135" s="5">
        <f t="shared" si="22"/>
        <v>0</v>
      </c>
      <c r="J135" s="24">
        <f t="shared" si="29"/>
        <v>0</v>
      </c>
      <c r="K135" s="5">
        <f t="shared" si="26"/>
        <v>-1</v>
      </c>
      <c r="M135" s="5">
        <f t="shared" si="23"/>
        <v>1</v>
      </c>
      <c r="N135" s="24">
        <f t="shared" si="30"/>
        <v>3.8461538461538464E-2</v>
      </c>
      <c r="O135" s="5">
        <f t="shared" si="27"/>
        <v>-2</v>
      </c>
      <c r="Q135" s="5">
        <f t="shared" si="24"/>
        <v>0</v>
      </c>
      <c r="R135" s="24">
        <f t="shared" si="31"/>
        <v>0</v>
      </c>
      <c r="S135" s="5">
        <f t="shared" si="28"/>
        <v>-2</v>
      </c>
      <c r="U135" s="5" t="str">
        <f t="shared" si="25"/>
        <v>Pass</v>
      </c>
      <c r="V135" s="5" t="str">
        <f t="shared" si="25"/>
        <v>Pass</v>
      </c>
      <c r="W135" s="5" t="str">
        <f t="shared" si="25"/>
        <v>Pass</v>
      </c>
      <c r="X135" s="5" t="str">
        <f t="shared" si="25"/>
        <v>Pass</v>
      </c>
    </row>
    <row r="136" spans="2:24" x14ac:dyDescent="0.25">
      <c r="B136" s="5">
        <v>26476</v>
      </c>
      <c r="D136" s="4">
        <v>25</v>
      </c>
      <c r="E136" s="4">
        <v>26</v>
      </c>
      <c r="F136" s="4">
        <v>25</v>
      </c>
      <c r="G136" s="4">
        <v>21</v>
      </c>
      <c r="I136" s="5">
        <f t="shared" si="22"/>
        <v>1</v>
      </c>
      <c r="J136" s="24">
        <f t="shared" si="29"/>
        <v>3.8461538461538464E-2</v>
      </c>
      <c r="K136" s="5">
        <f t="shared" si="26"/>
        <v>-2</v>
      </c>
      <c r="M136" s="5">
        <f t="shared" si="23"/>
        <v>-1</v>
      </c>
      <c r="N136" s="24">
        <f t="shared" si="30"/>
        <v>-0.04</v>
      </c>
      <c r="O136" s="5">
        <f t="shared" si="27"/>
        <v>-1</v>
      </c>
      <c r="Q136" s="5">
        <f t="shared" si="24"/>
        <v>-4</v>
      </c>
      <c r="R136" s="24">
        <f t="shared" si="31"/>
        <v>-0.19047619047619047</v>
      </c>
      <c r="S136" s="5">
        <f t="shared" si="28"/>
        <v>3</v>
      </c>
      <c r="U136" s="5" t="str">
        <f t="shared" si="25"/>
        <v>Pass</v>
      </c>
      <c r="V136" s="5" t="str">
        <f t="shared" si="25"/>
        <v>Pass</v>
      </c>
      <c r="W136" s="5" t="str">
        <f t="shared" si="25"/>
        <v>Pass</v>
      </c>
      <c r="X136" s="5" t="str">
        <f t="shared" si="25"/>
        <v>No Pass</v>
      </c>
    </row>
    <row r="137" spans="2:24" x14ac:dyDescent="0.25">
      <c r="B137" s="5">
        <v>26478</v>
      </c>
      <c r="D137" s="4">
        <v>18</v>
      </c>
      <c r="E137" s="4">
        <v>14</v>
      </c>
      <c r="F137" s="4">
        <v>15</v>
      </c>
      <c r="G137" s="4">
        <v>23</v>
      </c>
      <c r="I137" s="5">
        <f t="shared" si="22"/>
        <v>-4</v>
      </c>
      <c r="J137" s="24">
        <f t="shared" si="29"/>
        <v>-0.2857142857142857</v>
      </c>
      <c r="K137" s="5">
        <f t="shared" si="26"/>
        <v>10</v>
      </c>
      <c r="M137" s="5">
        <f t="shared" si="23"/>
        <v>1</v>
      </c>
      <c r="N137" s="24">
        <f t="shared" si="30"/>
        <v>6.6666666666666666E-2</v>
      </c>
      <c r="O137" s="5">
        <f t="shared" si="27"/>
        <v>9</v>
      </c>
      <c r="Q137" s="5">
        <f t="shared" si="24"/>
        <v>8</v>
      </c>
      <c r="R137" s="24">
        <f t="shared" si="31"/>
        <v>0.34782608695652173</v>
      </c>
      <c r="S137" s="5">
        <f t="shared" si="28"/>
        <v>1</v>
      </c>
      <c r="U137" s="5" t="str">
        <f t="shared" si="25"/>
        <v>No Pass</v>
      </c>
      <c r="V137" s="5" t="str">
        <f t="shared" si="25"/>
        <v>No Pass</v>
      </c>
      <c r="W137" s="5" t="str">
        <f t="shared" si="25"/>
        <v>No Pass</v>
      </c>
      <c r="X137" s="5" t="str">
        <f t="shared" si="25"/>
        <v>No Pass</v>
      </c>
    </row>
    <row r="138" spans="2:24" x14ac:dyDescent="0.25">
      <c r="B138" s="5">
        <v>26493</v>
      </c>
      <c r="D138" s="4">
        <v>25</v>
      </c>
      <c r="E138" s="5">
        <v>15</v>
      </c>
      <c r="F138" s="4">
        <v>22</v>
      </c>
      <c r="G138" s="4">
        <v>28</v>
      </c>
      <c r="I138" s="5">
        <f t="shared" si="22"/>
        <v>-10</v>
      </c>
      <c r="J138" s="24">
        <f t="shared" si="29"/>
        <v>-0.66666666666666663</v>
      </c>
      <c r="K138" s="5">
        <f t="shared" si="26"/>
        <v>9</v>
      </c>
      <c r="M138" s="5">
        <f t="shared" si="23"/>
        <v>7</v>
      </c>
      <c r="N138" s="24">
        <f t="shared" si="30"/>
        <v>0.31818181818181818</v>
      </c>
      <c r="O138" s="5">
        <f t="shared" si="27"/>
        <v>2</v>
      </c>
      <c r="Q138" s="5">
        <f t="shared" si="24"/>
        <v>6</v>
      </c>
      <c r="R138" s="24">
        <f t="shared" si="31"/>
        <v>0.21428571428571427</v>
      </c>
      <c r="S138" s="5">
        <f t="shared" si="28"/>
        <v>-4</v>
      </c>
      <c r="U138" s="5" t="str">
        <f t="shared" si="25"/>
        <v>Pass</v>
      </c>
      <c r="V138" s="5" t="str">
        <f t="shared" si="25"/>
        <v>No Pass</v>
      </c>
      <c r="W138" s="5" t="str">
        <f t="shared" si="25"/>
        <v>No Pass</v>
      </c>
      <c r="X138" s="5" t="str">
        <f t="shared" si="25"/>
        <v>Pass</v>
      </c>
    </row>
    <row r="139" spans="2:24" x14ac:dyDescent="0.25">
      <c r="B139" s="5">
        <v>26510</v>
      </c>
      <c r="D139" s="4">
        <v>25</v>
      </c>
      <c r="E139" s="5">
        <v>24</v>
      </c>
      <c r="F139" s="4">
        <v>26</v>
      </c>
      <c r="G139" s="4">
        <v>29</v>
      </c>
      <c r="I139" s="5">
        <f t="shared" si="22"/>
        <v>-1</v>
      </c>
      <c r="J139" s="24">
        <f t="shared" si="29"/>
        <v>-4.1666666666666664E-2</v>
      </c>
      <c r="K139" s="5">
        <f t="shared" si="26"/>
        <v>0</v>
      </c>
      <c r="M139" s="5">
        <f t="shared" si="23"/>
        <v>2</v>
      </c>
      <c r="N139" s="24">
        <f t="shared" si="30"/>
        <v>7.6923076923076927E-2</v>
      </c>
      <c r="O139" s="5">
        <f t="shared" si="27"/>
        <v>-2</v>
      </c>
      <c r="Q139" s="5">
        <f t="shared" si="24"/>
        <v>3</v>
      </c>
      <c r="R139" s="24">
        <f t="shared" si="31"/>
        <v>0.10344827586206896</v>
      </c>
      <c r="S139" s="5">
        <f t="shared" si="28"/>
        <v>-5</v>
      </c>
      <c r="U139" s="5" t="str">
        <f t="shared" si="25"/>
        <v>Pass</v>
      </c>
      <c r="V139" s="5" t="str">
        <f t="shared" si="25"/>
        <v>Pass</v>
      </c>
      <c r="W139" s="5" t="str">
        <f t="shared" si="25"/>
        <v>Pass</v>
      </c>
      <c r="X139" s="5" t="str">
        <f t="shared" si="25"/>
        <v>Pass</v>
      </c>
    </row>
    <row r="140" spans="2:24" x14ac:dyDescent="0.25">
      <c r="B140" s="5">
        <v>26519</v>
      </c>
      <c r="D140" s="4">
        <v>25</v>
      </c>
      <c r="E140" s="5">
        <v>25</v>
      </c>
      <c r="F140" s="4">
        <v>22</v>
      </c>
      <c r="G140" s="4">
        <v>25</v>
      </c>
      <c r="I140" s="5">
        <f t="shared" si="22"/>
        <v>0</v>
      </c>
      <c r="J140" s="24">
        <f t="shared" si="29"/>
        <v>0</v>
      </c>
      <c r="K140" s="5">
        <f t="shared" si="26"/>
        <v>-1</v>
      </c>
      <c r="M140" s="5">
        <f t="shared" si="23"/>
        <v>-3</v>
      </c>
      <c r="N140" s="24">
        <f t="shared" si="30"/>
        <v>-0.13636363636363635</v>
      </c>
      <c r="O140" s="5">
        <f t="shared" si="27"/>
        <v>2</v>
      </c>
      <c r="Q140" s="5">
        <f t="shared" si="24"/>
        <v>3</v>
      </c>
      <c r="R140" s="24">
        <f t="shared" si="31"/>
        <v>0.12</v>
      </c>
      <c r="S140" s="5">
        <f t="shared" si="28"/>
        <v>-1</v>
      </c>
      <c r="U140" s="5" t="str">
        <f t="shared" si="25"/>
        <v>Pass</v>
      </c>
      <c r="V140" s="5" t="str">
        <f t="shared" si="25"/>
        <v>Pass</v>
      </c>
      <c r="W140" s="5" t="str">
        <f t="shared" si="25"/>
        <v>No Pass</v>
      </c>
      <c r="X140" s="5" t="str">
        <f t="shared" si="25"/>
        <v>Pass</v>
      </c>
    </row>
    <row r="141" spans="2:24" x14ac:dyDescent="0.25">
      <c r="B141" s="5">
        <v>26532</v>
      </c>
      <c r="D141" s="4">
        <v>25</v>
      </c>
      <c r="E141" s="5">
        <v>25</v>
      </c>
      <c r="F141" s="4">
        <v>23</v>
      </c>
      <c r="G141" s="4">
        <v>24</v>
      </c>
      <c r="I141" s="5">
        <f t="shared" si="22"/>
        <v>0</v>
      </c>
      <c r="J141" s="24">
        <f t="shared" si="29"/>
        <v>0</v>
      </c>
      <c r="K141" s="5">
        <f t="shared" si="26"/>
        <v>-1</v>
      </c>
      <c r="M141" s="5">
        <f t="shared" si="23"/>
        <v>-2</v>
      </c>
      <c r="N141" s="24">
        <f t="shared" si="30"/>
        <v>-8.6956521739130432E-2</v>
      </c>
      <c r="O141" s="5">
        <f t="shared" si="27"/>
        <v>1</v>
      </c>
      <c r="Q141" s="5">
        <f t="shared" si="24"/>
        <v>1</v>
      </c>
      <c r="R141" s="24">
        <f t="shared" si="31"/>
        <v>4.1666666666666664E-2</v>
      </c>
      <c r="S141" s="5">
        <f t="shared" si="28"/>
        <v>0</v>
      </c>
      <c r="U141" s="5" t="str">
        <f t="shared" si="25"/>
        <v>Pass</v>
      </c>
      <c r="V141" s="5" t="str">
        <f t="shared" si="25"/>
        <v>Pass</v>
      </c>
      <c r="W141" s="5" t="str">
        <f t="shared" si="25"/>
        <v>No Pass</v>
      </c>
      <c r="X141" s="5" t="str">
        <f t="shared" si="25"/>
        <v>Pass</v>
      </c>
    </row>
    <row r="142" spans="2:24" x14ac:dyDescent="0.25">
      <c r="B142" s="5">
        <v>26563</v>
      </c>
      <c r="D142" s="4">
        <v>25</v>
      </c>
      <c r="E142" s="5">
        <v>30</v>
      </c>
      <c r="F142" s="4">
        <v>25</v>
      </c>
      <c r="G142" s="4">
        <v>30</v>
      </c>
      <c r="I142" s="5">
        <f t="shared" si="22"/>
        <v>5</v>
      </c>
      <c r="J142" s="24">
        <f t="shared" si="29"/>
        <v>0.16666666666666666</v>
      </c>
      <c r="K142" s="5">
        <f t="shared" si="26"/>
        <v>-6</v>
      </c>
      <c r="M142" s="5">
        <f t="shared" si="23"/>
        <v>-5</v>
      </c>
      <c r="N142" s="24">
        <f t="shared" si="30"/>
        <v>-0.2</v>
      </c>
      <c r="O142" s="5">
        <f t="shared" si="27"/>
        <v>-1</v>
      </c>
      <c r="Q142" s="5">
        <f t="shared" si="24"/>
        <v>5</v>
      </c>
      <c r="R142" s="24">
        <f t="shared" si="31"/>
        <v>0.16666666666666666</v>
      </c>
      <c r="S142" s="5">
        <f t="shared" si="28"/>
        <v>-6</v>
      </c>
      <c r="U142" s="5" t="str">
        <f t="shared" si="25"/>
        <v>Pass</v>
      </c>
      <c r="V142" s="5" t="str">
        <f t="shared" si="25"/>
        <v>Pass</v>
      </c>
      <c r="W142" s="5" t="str">
        <f t="shared" si="25"/>
        <v>Pass</v>
      </c>
      <c r="X142" s="5" t="str">
        <f t="shared" si="25"/>
        <v>Pass</v>
      </c>
    </row>
    <row r="143" spans="2:24" x14ac:dyDescent="0.25">
      <c r="B143" s="5">
        <v>26565</v>
      </c>
      <c r="D143" s="4">
        <v>25</v>
      </c>
      <c r="E143" s="5">
        <v>32</v>
      </c>
      <c r="F143" s="4">
        <v>32</v>
      </c>
      <c r="G143" s="4">
        <v>34</v>
      </c>
      <c r="I143" s="5">
        <f t="shared" si="22"/>
        <v>7</v>
      </c>
      <c r="J143" s="24">
        <f t="shared" si="29"/>
        <v>0.21875</v>
      </c>
      <c r="K143" s="5">
        <f t="shared" si="26"/>
        <v>-8</v>
      </c>
      <c r="M143" s="5">
        <f t="shared" si="23"/>
        <v>0</v>
      </c>
      <c r="N143" s="24">
        <f t="shared" si="30"/>
        <v>0</v>
      </c>
      <c r="O143" s="5">
        <f t="shared" si="27"/>
        <v>-8</v>
      </c>
      <c r="Q143" s="5">
        <f t="shared" si="24"/>
        <v>2</v>
      </c>
      <c r="R143" s="24">
        <f t="shared" si="31"/>
        <v>5.8823529411764705E-2</v>
      </c>
      <c r="S143" s="5">
        <f t="shared" si="28"/>
        <v>-10</v>
      </c>
      <c r="U143" s="5" t="str">
        <f t="shared" si="25"/>
        <v>Pass</v>
      </c>
      <c r="V143" s="5" t="str">
        <f t="shared" si="25"/>
        <v>Pass</v>
      </c>
      <c r="W143" s="5" t="str">
        <f t="shared" si="25"/>
        <v>Pass</v>
      </c>
      <c r="X143" s="5" t="str">
        <f t="shared" si="25"/>
        <v>Pass</v>
      </c>
    </row>
    <row r="144" spans="2:24" x14ac:dyDescent="0.25">
      <c r="B144" s="5">
        <v>26575</v>
      </c>
      <c r="D144" s="4">
        <v>25</v>
      </c>
      <c r="E144" s="4">
        <v>25</v>
      </c>
      <c r="F144" s="4">
        <v>22</v>
      </c>
      <c r="G144" s="4">
        <v>25</v>
      </c>
      <c r="I144" s="5">
        <f t="shared" si="22"/>
        <v>0</v>
      </c>
      <c r="J144" s="24">
        <f t="shared" si="29"/>
        <v>0</v>
      </c>
      <c r="K144" s="5">
        <f t="shared" si="26"/>
        <v>-1</v>
      </c>
      <c r="M144" s="5">
        <f t="shared" si="23"/>
        <v>-3</v>
      </c>
      <c r="N144" s="24">
        <f t="shared" si="30"/>
        <v>-0.13636363636363635</v>
      </c>
      <c r="O144" s="5">
        <f t="shared" si="27"/>
        <v>2</v>
      </c>
      <c r="Q144" s="5">
        <f t="shared" si="24"/>
        <v>3</v>
      </c>
      <c r="R144" s="24">
        <f t="shared" si="31"/>
        <v>0.12</v>
      </c>
      <c r="S144" s="5">
        <f t="shared" si="28"/>
        <v>-1</v>
      </c>
      <c r="U144" s="5" t="str">
        <f t="shared" si="25"/>
        <v>Pass</v>
      </c>
      <c r="V144" s="5" t="str">
        <f t="shared" si="25"/>
        <v>Pass</v>
      </c>
      <c r="W144" s="5" t="str">
        <f t="shared" si="25"/>
        <v>No Pass</v>
      </c>
      <c r="X144" s="5" t="str">
        <f t="shared" si="25"/>
        <v>Pass</v>
      </c>
    </row>
    <row r="145" spans="2:24" x14ac:dyDescent="0.25">
      <c r="B145" s="5">
        <v>26580</v>
      </c>
      <c r="D145" s="4">
        <v>23</v>
      </c>
      <c r="E145" s="5">
        <v>19</v>
      </c>
      <c r="F145" s="4">
        <v>23</v>
      </c>
      <c r="G145" s="4">
        <v>26</v>
      </c>
      <c r="I145" s="5">
        <f t="shared" si="22"/>
        <v>-4</v>
      </c>
      <c r="J145" s="24">
        <f t="shared" si="29"/>
        <v>-0.21052631578947367</v>
      </c>
      <c r="K145" s="5">
        <f t="shared" si="26"/>
        <v>5</v>
      </c>
      <c r="M145" s="5">
        <f t="shared" si="23"/>
        <v>4</v>
      </c>
      <c r="N145" s="24">
        <f t="shared" si="30"/>
        <v>0.17391304347826086</v>
      </c>
      <c r="O145" s="5">
        <f t="shared" si="27"/>
        <v>1</v>
      </c>
      <c r="Q145" s="5">
        <f t="shared" si="24"/>
        <v>3</v>
      </c>
      <c r="R145" s="24">
        <f t="shared" si="31"/>
        <v>0.11538461538461539</v>
      </c>
      <c r="S145" s="5">
        <f t="shared" si="28"/>
        <v>-2</v>
      </c>
      <c r="U145" s="5" t="str">
        <f t="shared" si="25"/>
        <v>No Pass</v>
      </c>
      <c r="V145" s="5" t="str">
        <f t="shared" si="25"/>
        <v>No Pass</v>
      </c>
      <c r="W145" s="5" t="str">
        <f t="shared" si="25"/>
        <v>No Pass</v>
      </c>
      <c r="X145" s="5" t="str">
        <f t="shared" si="25"/>
        <v>Pass</v>
      </c>
    </row>
    <row r="146" spans="2:24" x14ac:dyDescent="0.25">
      <c r="B146" s="5">
        <v>26597</v>
      </c>
      <c r="D146" s="4">
        <v>19</v>
      </c>
      <c r="E146" s="5">
        <v>25</v>
      </c>
      <c r="F146" s="4">
        <v>25</v>
      </c>
      <c r="G146" s="4">
        <v>24</v>
      </c>
      <c r="I146" s="5">
        <f t="shared" si="22"/>
        <v>6</v>
      </c>
      <c r="J146" s="24">
        <f t="shared" si="29"/>
        <v>0.24</v>
      </c>
      <c r="K146" s="5">
        <f t="shared" si="26"/>
        <v>-1</v>
      </c>
      <c r="M146" s="5">
        <f t="shared" si="23"/>
        <v>0</v>
      </c>
      <c r="N146" s="24">
        <f t="shared" si="30"/>
        <v>0</v>
      </c>
      <c r="O146" s="5">
        <f t="shared" si="27"/>
        <v>-1</v>
      </c>
      <c r="Q146" s="5">
        <f t="shared" si="24"/>
        <v>-1</v>
      </c>
      <c r="R146" s="24">
        <f t="shared" si="31"/>
        <v>-4.1666666666666664E-2</v>
      </c>
      <c r="S146" s="5">
        <f t="shared" si="28"/>
        <v>0</v>
      </c>
      <c r="U146" s="5" t="str">
        <f t="shared" si="25"/>
        <v>No Pass</v>
      </c>
      <c r="V146" s="5" t="str">
        <f t="shared" si="25"/>
        <v>Pass</v>
      </c>
      <c r="W146" s="5" t="str">
        <f t="shared" si="25"/>
        <v>Pass</v>
      </c>
      <c r="X146" s="5" t="str">
        <f t="shared" si="25"/>
        <v>Pass</v>
      </c>
    </row>
    <row r="147" spans="2:24" x14ac:dyDescent="0.25">
      <c r="B147" s="5">
        <v>26617</v>
      </c>
      <c r="D147" s="4">
        <v>25</v>
      </c>
      <c r="E147" s="5">
        <v>32</v>
      </c>
      <c r="F147" s="4">
        <v>27</v>
      </c>
      <c r="G147" s="4">
        <v>21</v>
      </c>
      <c r="I147" s="5">
        <f t="shared" si="22"/>
        <v>7</v>
      </c>
      <c r="J147" s="24">
        <f t="shared" si="29"/>
        <v>0.21875</v>
      </c>
      <c r="K147" s="5">
        <f t="shared" si="26"/>
        <v>-8</v>
      </c>
      <c r="M147" s="5">
        <f t="shared" si="23"/>
        <v>-5</v>
      </c>
      <c r="N147" s="24">
        <f t="shared" si="30"/>
        <v>-0.18518518518518517</v>
      </c>
      <c r="O147" s="5">
        <f t="shared" si="27"/>
        <v>-3</v>
      </c>
      <c r="Q147" s="5">
        <f t="shared" si="24"/>
        <v>-6</v>
      </c>
      <c r="R147" s="24">
        <f t="shared" si="31"/>
        <v>-0.2857142857142857</v>
      </c>
      <c r="S147" s="5">
        <f t="shared" si="28"/>
        <v>3</v>
      </c>
      <c r="U147" s="5" t="str">
        <f t="shared" si="25"/>
        <v>Pass</v>
      </c>
      <c r="V147" s="5" t="str">
        <f t="shared" si="25"/>
        <v>Pass</v>
      </c>
      <c r="W147" s="5" t="str">
        <f t="shared" si="25"/>
        <v>Pass</v>
      </c>
      <c r="X147" s="5" t="str">
        <f t="shared" si="25"/>
        <v>No Pass</v>
      </c>
    </row>
    <row r="148" spans="2:24" x14ac:dyDescent="0.25">
      <c r="B148" s="5">
        <v>26618</v>
      </c>
      <c r="D148" s="4">
        <v>25</v>
      </c>
      <c r="E148" s="5">
        <v>21</v>
      </c>
      <c r="F148" s="4">
        <v>29</v>
      </c>
      <c r="G148" s="4">
        <v>23</v>
      </c>
      <c r="I148" s="5">
        <f t="shared" si="22"/>
        <v>-4</v>
      </c>
      <c r="J148" s="24">
        <f t="shared" si="29"/>
        <v>-0.19047619047619047</v>
      </c>
      <c r="K148" s="5">
        <f t="shared" si="26"/>
        <v>3</v>
      </c>
      <c r="M148" s="5">
        <f t="shared" si="23"/>
        <v>8</v>
      </c>
      <c r="N148" s="24">
        <f t="shared" si="30"/>
        <v>0.27586206896551724</v>
      </c>
      <c r="O148" s="5">
        <f t="shared" si="27"/>
        <v>-5</v>
      </c>
      <c r="Q148" s="5">
        <f t="shared" si="24"/>
        <v>-6</v>
      </c>
      <c r="R148" s="24">
        <f t="shared" si="31"/>
        <v>-0.2608695652173913</v>
      </c>
      <c r="S148" s="5">
        <f t="shared" si="28"/>
        <v>1</v>
      </c>
      <c r="U148" s="5" t="str">
        <f t="shared" si="25"/>
        <v>Pass</v>
      </c>
      <c r="V148" s="5" t="str">
        <f t="shared" si="25"/>
        <v>No Pass</v>
      </c>
      <c r="W148" s="5" t="str">
        <f t="shared" si="25"/>
        <v>Pass</v>
      </c>
      <c r="X148" s="5" t="str">
        <f t="shared" si="25"/>
        <v>No Pass</v>
      </c>
    </row>
    <row r="149" spans="2:24" x14ac:dyDescent="0.25">
      <c r="B149" s="5">
        <v>26657</v>
      </c>
      <c r="D149" s="4">
        <v>25</v>
      </c>
      <c r="E149" s="5">
        <v>21</v>
      </c>
      <c r="F149" s="4">
        <v>30</v>
      </c>
      <c r="G149" s="4">
        <v>20</v>
      </c>
      <c r="I149" s="5">
        <f t="shared" si="22"/>
        <v>-4</v>
      </c>
      <c r="J149" s="24">
        <f t="shared" si="29"/>
        <v>-0.19047619047619047</v>
      </c>
      <c r="K149" s="5">
        <f t="shared" si="26"/>
        <v>3</v>
      </c>
      <c r="M149" s="5">
        <f t="shared" si="23"/>
        <v>9</v>
      </c>
      <c r="N149" s="24">
        <f t="shared" si="30"/>
        <v>0.3</v>
      </c>
      <c r="O149" s="5">
        <f t="shared" si="27"/>
        <v>-6</v>
      </c>
      <c r="Q149" s="5">
        <f t="shared" si="24"/>
        <v>-10</v>
      </c>
      <c r="R149" s="24">
        <f t="shared" si="31"/>
        <v>-0.5</v>
      </c>
      <c r="S149" s="5">
        <f t="shared" si="28"/>
        <v>4</v>
      </c>
      <c r="U149" s="5" t="str">
        <f t="shared" si="25"/>
        <v>Pass</v>
      </c>
      <c r="V149" s="5" t="str">
        <f t="shared" si="25"/>
        <v>No Pass</v>
      </c>
      <c r="W149" s="5" t="str">
        <f t="shared" si="25"/>
        <v>Pass</v>
      </c>
      <c r="X149" s="5" t="str">
        <f t="shared" si="25"/>
        <v>No Pass</v>
      </c>
    </row>
    <row r="150" spans="2:24" x14ac:dyDescent="0.25">
      <c r="B150" s="5">
        <v>26659</v>
      </c>
      <c r="D150" s="4">
        <v>25</v>
      </c>
      <c r="E150" s="5">
        <v>25</v>
      </c>
      <c r="F150" s="4">
        <v>25</v>
      </c>
      <c r="G150" s="4">
        <v>23</v>
      </c>
      <c r="I150" s="5">
        <f t="shared" si="22"/>
        <v>0</v>
      </c>
      <c r="J150" s="24">
        <f t="shared" si="29"/>
        <v>0</v>
      </c>
      <c r="K150" s="5">
        <f t="shared" si="26"/>
        <v>-1</v>
      </c>
      <c r="M150" s="5">
        <f t="shared" si="23"/>
        <v>0</v>
      </c>
      <c r="N150" s="24">
        <f t="shared" si="30"/>
        <v>0</v>
      </c>
      <c r="O150" s="5">
        <f t="shared" si="27"/>
        <v>-1</v>
      </c>
      <c r="Q150" s="5">
        <f t="shared" si="24"/>
        <v>-2</v>
      </c>
      <c r="R150" s="24">
        <f t="shared" si="31"/>
        <v>-8.6956521739130432E-2</v>
      </c>
      <c r="S150" s="5">
        <f t="shared" si="28"/>
        <v>1</v>
      </c>
      <c r="U150" s="5" t="str">
        <f t="shared" si="25"/>
        <v>Pass</v>
      </c>
      <c r="V150" s="5" t="str">
        <f t="shared" si="25"/>
        <v>Pass</v>
      </c>
      <c r="W150" s="5" t="str">
        <f t="shared" si="25"/>
        <v>Pass</v>
      </c>
      <c r="X150" s="5" t="str">
        <f t="shared" si="25"/>
        <v>No Pass</v>
      </c>
    </row>
    <row r="151" spans="2:24" x14ac:dyDescent="0.25">
      <c r="B151" s="5">
        <v>26663</v>
      </c>
      <c r="D151" s="4">
        <v>24</v>
      </c>
      <c r="E151" s="4">
        <v>25</v>
      </c>
      <c r="F151" s="4">
        <v>26</v>
      </c>
      <c r="G151" s="4">
        <v>24</v>
      </c>
      <c r="I151" s="5">
        <f t="shared" si="22"/>
        <v>1</v>
      </c>
      <c r="J151" s="24">
        <f t="shared" si="29"/>
        <v>0.04</v>
      </c>
      <c r="K151" s="5">
        <f t="shared" si="26"/>
        <v>-1</v>
      </c>
      <c r="M151" s="5">
        <f t="shared" si="23"/>
        <v>1</v>
      </c>
      <c r="N151" s="24">
        <f t="shared" si="30"/>
        <v>3.8461538461538464E-2</v>
      </c>
      <c r="O151" s="5">
        <f t="shared" si="27"/>
        <v>-2</v>
      </c>
      <c r="Q151" s="5">
        <f t="shared" si="24"/>
        <v>-2</v>
      </c>
      <c r="R151" s="24">
        <f t="shared" si="31"/>
        <v>-8.3333333333333329E-2</v>
      </c>
      <c r="S151" s="5">
        <f t="shared" si="28"/>
        <v>0</v>
      </c>
      <c r="U151" s="5" t="str">
        <f t="shared" si="25"/>
        <v>Pass</v>
      </c>
      <c r="V151" s="5" t="str">
        <f t="shared" si="25"/>
        <v>Pass</v>
      </c>
      <c r="W151" s="5" t="str">
        <f t="shared" si="25"/>
        <v>Pass</v>
      </c>
      <c r="X151" s="5" t="str">
        <f t="shared" si="25"/>
        <v>Pass</v>
      </c>
    </row>
    <row r="152" spans="2:24" x14ac:dyDescent="0.25">
      <c r="B152" s="5">
        <v>26675</v>
      </c>
      <c r="D152" s="4">
        <v>25</v>
      </c>
      <c r="E152" s="4">
        <v>26</v>
      </c>
      <c r="F152" s="4">
        <v>24</v>
      </c>
      <c r="G152" s="4">
        <v>26</v>
      </c>
      <c r="I152" s="5">
        <f t="shared" si="22"/>
        <v>1</v>
      </c>
      <c r="J152" s="24">
        <f t="shared" si="29"/>
        <v>3.8461538461538464E-2</v>
      </c>
      <c r="K152" s="5">
        <f t="shared" si="26"/>
        <v>-2</v>
      </c>
      <c r="M152" s="5">
        <f t="shared" si="23"/>
        <v>-2</v>
      </c>
      <c r="N152" s="24">
        <f t="shared" si="30"/>
        <v>-8.3333333333333329E-2</v>
      </c>
      <c r="O152" s="5">
        <f t="shared" si="27"/>
        <v>0</v>
      </c>
      <c r="Q152" s="5">
        <f t="shared" si="24"/>
        <v>2</v>
      </c>
      <c r="R152" s="24">
        <f t="shared" si="31"/>
        <v>7.6923076923076927E-2</v>
      </c>
      <c r="S152" s="5">
        <f t="shared" si="28"/>
        <v>-2</v>
      </c>
      <c r="U152" s="5" t="str">
        <f t="shared" si="25"/>
        <v>Pass</v>
      </c>
      <c r="V152" s="5" t="str">
        <f t="shared" si="25"/>
        <v>Pass</v>
      </c>
      <c r="W152" s="5" t="str">
        <f t="shared" si="25"/>
        <v>Pass</v>
      </c>
      <c r="X152" s="5" t="str">
        <f t="shared" si="25"/>
        <v>Pass</v>
      </c>
    </row>
    <row r="153" spans="2:24" x14ac:dyDescent="0.25">
      <c r="B153" s="5">
        <v>26677</v>
      </c>
      <c r="D153" s="4">
        <v>25</v>
      </c>
      <c r="E153" s="5">
        <v>25</v>
      </c>
      <c r="F153" s="4">
        <v>21</v>
      </c>
      <c r="G153" s="4">
        <v>25</v>
      </c>
      <c r="I153" s="5">
        <f t="shared" si="22"/>
        <v>0</v>
      </c>
      <c r="J153" s="24">
        <f t="shared" si="29"/>
        <v>0</v>
      </c>
      <c r="K153" s="5">
        <f t="shared" si="26"/>
        <v>-1</v>
      </c>
      <c r="M153" s="5">
        <f t="shared" si="23"/>
        <v>-4</v>
      </c>
      <c r="N153" s="24">
        <f t="shared" si="30"/>
        <v>-0.19047619047619047</v>
      </c>
      <c r="O153" s="5">
        <f t="shared" si="27"/>
        <v>3</v>
      </c>
      <c r="Q153" s="5">
        <f t="shared" si="24"/>
        <v>4</v>
      </c>
      <c r="R153" s="24">
        <f t="shared" si="31"/>
        <v>0.16</v>
      </c>
      <c r="S153" s="5">
        <f t="shared" si="28"/>
        <v>-1</v>
      </c>
      <c r="U153" s="5" t="str">
        <f t="shared" si="25"/>
        <v>Pass</v>
      </c>
      <c r="V153" s="5" t="str">
        <f t="shared" si="25"/>
        <v>Pass</v>
      </c>
      <c r="W153" s="5" t="str">
        <f t="shared" si="25"/>
        <v>No Pass</v>
      </c>
      <c r="X153" s="5" t="str">
        <f t="shared" si="25"/>
        <v>Pass</v>
      </c>
    </row>
    <row r="154" spans="2:24" x14ac:dyDescent="0.25">
      <c r="B154" s="5">
        <v>26679</v>
      </c>
      <c r="D154" s="4">
        <v>46</v>
      </c>
      <c r="E154" s="5">
        <v>48</v>
      </c>
      <c r="F154" s="4">
        <v>20</v>
      </c>
      <c r="G154" s="4">
        <v>20</v>
      </c>
      <c r="I154" s="5">
        <f t="shared" si="22"/>
        <v>2</v>
      </c>
      <c r="J154" s="24">
        <f t="shared" si="29"/>
        <v>4.1666666666666664E-2</v>
      </c>
      <c r="K154" s="5">
        <f t="shared" si="26"/>
        <v>-24</v>
      </c>
      <c r="M154" s="5">
        <f t="shared" si="23"/>
        <v>-28</v>
      </c>
      <c r="N154" s="24">
        <f t="shared" si="30"/>
        <v>-1.4</v>
      </c>
      <c r="O154" s="5">
        <f t="shared" si="27"/>
        <v>4</v>
      </c>
      <c r="Q154" s="5">
        <f t="shared" si="24"/>
        <v>0</v>
      </c>
      <c r="R154" s="24">
        <f t="shared" si="31"/>
        <v>0</v>
      </c>
      <c r="S154" s="5">
        <f t="shared" si="28"/>
        <v>4</v>
      </c>
      <c r="U154" s="5" t="str">
        <f t="shared" si="25"/>
        <v>Pass</v>
      </c>
      <c r="V154" s="5" t="str">
        <f t="shared" si="25"/>
        <v>Pass</v>
      </c>
      <c r="W154" s="5" t="str">
        <f t="shared" si="25"/>
        <v>No Pass</v>
      </c>
      <c r="X154" s="5" t="str">
        <f t="shared" si="25"/>
        <v>No Pass</v>
      </c>
    </row>
    <row r="155" spans="2:24" x14ac:dyDescent="0.25">
      <c r="B155" s="5">
        <v>26681</v>
      </c>
      <c r="D155" s="4">
        <v>25</v>
      </c>
      <c r="E155" s="5">
        <v>25</v>
      </c>
      <c r="F155" s="4">
        <v>19</v>
      </c>
      <c r="G155" s="4">
        <v>15</v>
      </c>
      <c r="I155" s="5">
        <f t="shared" si="22"/>
        <v>0</v>
      </c>
      <c r="J155" s="24">
        <f t="shared" si="29"/>
        <v>0</v>
      </c>
      <c r="K155" s="5">
        <f t="shared" si="26"/>
        <v>-1</v>
      </c>
      <c r="M155" s="5">
        <f t="shared" si="23"/>
        <v>-6</v>
      </c>
      <c r="N155" s="24">
        <f t="shared" si="30"/>
        <v>-0.31578947368421051</v>
      </c>
      <c r="O155" s="5">
        <f t="shared" si="27"/>
        <v>5</v>
      </c>
      <c r="Q155" s="5">
        <f t="shared" si="24"/>
        <v>-4</v>
      </c>
      <c r="R155" s="24">
        <f t="shared" si="31"/>
        <v>-0.26666666666666666</v>
      </c>
      <c r="S155" s="5">
        <f t="shared" si="28"/>
        <v>9</v>
      </c>
      <c r="U155" s="5" t="str">
        <f t="shared" si="25"/>
        <v>Pass</v>
      </c>
      <c r="V155" s="5" t="str">
        <f t="shared" si="25"/>
        <v>Pass</v>
      </c>
      <c r="W155" s="5" t="str">
        <f t="shared" si="25"/>
        <v>No Pass</v>
      </c>
      <c r="X155" s="5" t="str">
        <f t="shared" si="25"/>
        <v>No Pass</v>
      </c>
    </row>
    <row r="156" spans="2:24" x14ac:dyDescent="0.25">
      <c r="B156" s="5">
        <v>26707</v>
      </c>
      <c r="D156" s="4">
        <v>25</v>
      </c>
      <c r="E156" s="5">
        <v>20</v>
      </c>
      <c r="F156" s="4">
        <v>25</v>
      </c>
      <c r="G156" s="4">
        <v>12</v>
      </c>
      <c r="I156" s="5">
        <f t="shared" si="22"/>
        <v>-5</v>
      </c>
      <c r="J156" s="24">
        <f t="shared" si="29"/>
        <v>-0.25</v>
      </c>
      <c r="K156" s="5">
        <f t="shared" si="26"/>
        <v>4</v>
      </c>
      <c r="M156" s="5">
        <f t="shared" si="23"/>
        <v>5</v>
      </c>
      <c r="N156" s="24">
        <f t="shared" si="30"/>
        <v>0.2</v>
      </c>
      <c r="O156" s="5">
        <f t="shared" si="27"/>
        <v>-1</v>
      </c>
      <c r="Q156" s="5">
        <f t="shared" si="24"/>
        <v>-13</v>
      </c>
      <c r="R156" s="24">
        <f t="shared" si="31"/>
        <v>-1.0833333333333333</v>
      </c>
      <c r="S156" s="5">
        <f t="shared" si="28"/>
        <v>12</v>
      </c>
      <c r="U156" s="5" t="str">
        <f t="shared" si="25"/>
        <v>Pass</v>
      </c>
      <c r="V156" s="5" t="str">
        <f t="shared" si="25"/>
        <v>No Pass</v>
      </c>
      <c r="W156" s="5" t="str">
        <f t="shared" si="25"/>
        <v>Pass</v>
      </c>
      <c r="X156" s="5" t="str">
        <f t="shared" si="25"/>
        <v>No Pass</v>
      </c>
    </row>
    <row r="157" spans="2:24" x14ac:dyDescent="0.25">
      <c r="B157" s="5">
        <v>26712</v>
      </c>
      <c r="D157" s="4">
        <v>47</v>
      </c>
      <c r="E157" s="5">
        <v>30</v>
      </c>
      <c r="F157" s="4">
        <v>25</v>
      </c>
      <c r="G157" s="4">
        <v>25</v>
      </c>
      <c r="I157" s="5">
        <f t="shared" si="22"/>
        <v>-17</v>
      </c>
      <c r="J157" s="24">
        <f t="shared" si="29"/>
        <v>-0.56666666666666665</v>
      </c>
      <c r="K157" s="5">
        <f t="shared" si="26"/>
        <v>-6</v>
      </c>
      <c r="M157" s="5">
        <f t="shared" si="23"/>
        <v>-5</v>
      </c>
      <c r="N157" s="24">
        <f t="shared" si="30"/>
        <v>-0.2</v>
      </c>
      <c r="O157" s="5">
        <f t="shared" si="27"/>
        <v>-1</v>
      </c>
      <c r="Q157" s="5">
        <f t="shared" si="24"/>
        <v>0</v>
      </c>
      <c r="R157" s="24">
        <f t="shared" si="31"/>
        <v>0</v>
      </c>
      <c r="S157" s="5">
        <f t="shared" si="28"/>
        <v>-1</v>
      </c>
      <c r="U157" s="5" t="str">
        <f t="shared" si="25"/>
        <v>Pass</v>
      </c>
      <c r="V157" s="5" t="str">
        <f t="shared" si="25"/>
        <v>Pass</v>
      </c>
      <c r="W157" s="5" t="str">
        <f t="shared" si="25"/>
        <v>Pass</v>
      </c>
      <c r="X157" s="5" t="str">
        <f t="shared" si="25"/>
        <v>Pass</v>
      </c>
    </row>
    <row r="158" spans="2:24" x14ac:dyDescent="0.25">
      <c r="B158" s="5">
        <v>26753</v>
      </c>
      <c r="D158" s="4">
        <v>12</v>
      </c>
      <c r="E158" s="5">
        <v>17</v>
      </c>
      <c r="F158" s="4">
        <v>23</v>
      </c>
      <c r="G158" s="4">
        <v>15</v>
      </c>
      <c r="I158" s="5">
        <f t="shared" si="22"/>
        <v>5</v>
      </c>
      <c r="J158" s="24">
        <f t="shared" si="29"/>
        <v>0.29411764705882354</v>
      </c>
      <c r="K158" s="5">
        <f t="shared" si="26"/>
        <v>7</v>
      </c>
      <c r="M158" s="5">
        <f t="shared" si="23"/>
        <v>6</v>
      </c>
      <c r="N158" s="24">
        <f t="shared" si="30"/>
        <v>0.2608695652173913</v>
      </c>
      <c r="O158" s="5">
        <f t="shared" si="27"/>
        <v>1</v>
      </c>
      <c r="Q158" s="5">
        <f t="shared" si="24"/>
        <v>-8</v>
      </c>
      <c r="R158" s="24">
        <f t="shared" si="31"/>
        <v>-0.53333333333333333</v>
      </c>
      <c r="S158" s="5">
        <f t="shared" si="28"/>
        <v>9</v>
      </c>
      <c r="U158" s="5" t="str">
        <f t="shared" si="25"/>
        <v>No Pass</v>
      </c>
      <c r="V158" s="5" t="str">
        <f t="shared" si="25"/>
        <v>No Pass</v>
      </c>
      <c r="W158" s="5" t="str">
        <f t="shared" si="25"/>
        <v>No Pass</v>
      </c>
      <c r="X158" s="5" t="str">
        <f t="shared" si="25"/>
        <v>No Pass</v>
      </c>
    </row>
    <row r="159" spans="2:24" x14ac:dyDescent="0.25">
      <c r="B159" s="5">
        <v>28187</v>
      </c>
      <c r="D159" s="4">
        <v>25</v>
      </c>
      <c r="E159" s="5">
        <v>20</v>
      </c>
      <c r="F159" s="4">
        <v>28</v>
      </c>
      <c r="G159" s="4">
        <v>20</v>
      </c>
      <c r="I159" s="5">
        <f t="shared" si="22"/>
        <v>-5</v>
      </c>
      <c r="J159" s="24">
        <f t="shared" si="29"/>
        <v>-0.25</v>
      </c>
      <c r="K159" s="5">
        <f t="shared" si="26"/>
        <v>4</v>
      </c>
      <c r="M159" s="5">
        <f t="shared" si="23"/>
        <v>8</v>
      </c>
      <c r="N159" s="24">
        <f t="shared" si="30"/>
        <v>0.2857142857142857</v>
      </c>
      <c r="O159" s="5">
        <f t="shared" si="27"/>
        <v>-4</v>
      </c>
      <c r="Q159" s="5">
        <f t="shared" si="24"/>
        <v>-8</v>
      </c>
      <c r="R159" s="24">
        <f t="shared" si="31"/>
        <v>-0.4</v>
      </c>
      <c r="S159" s="5">
        <f t="shared" si="28"/>
        <v>4</v>
      </c>
      <c r="U159" s="5" t="str">
        <f t="shared" si="25"/>
        <v>Pass</v>
      </c>
      <c r="V159" s="5" t="str">
        <f t="shared" si="25"/>
        <v>No Pass</v>
      </c>
      <c r="W159" s="5" t="str">
        <f t="shared" si="25"/>
        <v>Pass</v>
      </c>
      <c r="X159" s="5" t="str">
        <f t="shared" si="25"/>
        <v>No Pass</v>
      </c>
    </row>
  </sheetData>
  <mergeCells count="5">
    <mergeCell ref="D2:G2"/>
    <mergeCell ref="I2:K2"/>
    <mergeCell ref="M2:O2"/>
    <mergeCell ref="Q2:S2"/>
    <mergeCell ref="U2:X2"/>
  </mergeCells>
  <conditionalFormatting sqref="I4:I1048576">
    <cfRule type="cellIs" dxfId="127" priority="26" operator="lessThan">
      <formula>0</formula>
    </cfRule>
    <cfRule type="cellIs" dxfId="126" priority="27" operator="equal">
      <formula>0</formula>
    </cfRule>
    <cfRule type="cellIs" dxfId="125" priority="28" operator="greaterThan">
      <formula>0</formula>
    </cfRule>
  </conditionalFormatting>
  <conditionalFormatting sqref="K2 K4:K1048576">
    <cfRule type="cellIs" dxfId="124" priority="24" operator="greaterThan">
      <formula>0</formula>
    </cfRule>
    <cfRule type="cellIs" dxfId="123" priority="25" operator="greaterThan">
      <formula>0</formula>
    </cfRule>
  </conditionalFormatting>
  <conditionalFormatting sqref="K2:K1048576">
    <cfRule type="cellIs" dxfId="122" priority="22" operator="equal">
      <formula>0</formula>
    </cfRule>
    <cfRule type="cellIs" dxfId="121" priority="23" operator="lessThan">
      <formula>0</formula>
    </cfRule>
  </conditionalFormatting>
  <conditionalFormatting sqref="M4:M1048576">
    <cfRule type="cellIs" dxfId="120" priority="15" operator="equal">
      <formula>0</formula>
    </cfRule>
    <cfRule type="cellIs" dxfId="119" priority="16" operator="lessThan">
      <formula>0</formula>
    </cfRule>
    <cfRule type="cellIs" dxfId="118" priority="17" operator="greaterThan">
      <formula>0</formula>
    </cfRule>
    <cfRule type="cellIs" dxfId="117" priority="19" operator="equal">
      <formula>0</formula>
    </cfRule>
    <cfRule type="cellIs" dxfId="116" priority="20" operator="lessThan">
      <formula>0</formula>
    </cfRule>
    <cfRule type="cellIs" dxfId="115" priority="21" operator="greaterThan">
      <formula>0</formula>
    </cfRule>
  </conditionalFormatting>
  <conditionalFormatting sqref="K2:K1048576">
    <cfRule type="cellIs" dxfId="114" priority="1" operator="equal">
      <formula>0</formula>
    </cfRule>
    <cfRule type="cellIs" dxfId="113" priority="2" operator="lessThan">
      <formula>0</formula>
    </cfRule>
    <cfRule type="cellIs" dxfId="112" priority="18" operator="lessThan">
      <formula>0</formula>
    </cfRule>
  </conditionalFormatting>
  <conditionalFormatting sqref="O4:O1048576">
    <cfRule type="cellIs" dxfId="111" priority="12" operator="equal">
      <formula>0</formula>
    </cfRule>
    <cfRule type="cellIs" dxfId="110" priority="13" operator="greaterThan">
      <formula>0</formula>
    </cfRule>
    <cfRule type="cellIs" dxfId="109" priority="14" operator="lessThan">
      <formula>0</formula>
    </cfRule>
  </conditionalFormatting>
  <conditionalFormatting sqref="Q4:Q1048576">
    <cfRule type="cellIs" dxfId="108" priority="9" operator="equal">
      <formula>0</formula>
    </cfRule>
    <cfRule type="cellIs" dxfId="107" priority="10" operator="lessThan">
      <formula>0</formula>
    </cfRule>
    <cfRule type="cellIs" dxfId="106" priority="11" operator="greaterThan">
      <formula>0</formula>
    </cfRule>
  </conditionalFormatting>
  <conditionalFormatting sqref="S4:S1048576">
    <cfRule type="cellIs" dxfId="105" priority="6" operator="equal">
      <formula>0</formula>
    </cfRule>
    <cfRule type="cellIs" dxfId="104" priority="7" operator="lessThan">
      <formula>0</formula>
    </cfRule>
    <cfRule type="cellIs" dxfId="103" priority="8" operator="greaterThan">
      <formula>0</formula>
    </cfRule>
  </conditionalFormatting>
  <conditionalFormatting sqref="U1:X1048576">
    <cfRule type="cellIs" dxfId="102" priority="3" operator="equal">
      <formula>"No Pass"</formula>
    </cfRule>
    <cfRule type="cellIs" dxfId="101" priority="4" operator="equal">
      <formula>"Pass"</formula>
    </cfRule>
    <cfRule type="cellIs" dxfId="100" priority="5" operator="equal">
      <formula>"""Pass"""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59"/>
  <sheetViews>
    <sheetView zoomScale="80" zoomScaleNormal="80" workbookViewId="0">
      <selection activeCell="C2" sqref="C2"/>
    </sheetView>
  </sheetViews>
  <sheetFormatPr defaultRowHeight="15" x14ac:dyDescent="0.25"/>
  <cols>
    <col min="1" max="3" width="9.140625" style="5"/>
    <col min="4" max="4" width="9.140625" style="4"/>
    <col min="5" max="8" width="9.140625" style="5"/>
    <col min="9" max="9" width="10" style="5" bestFit="1" customWidth="1"/>
    <col min="10" max="10" width="10.5703125" style="5" bestFit="1" customWidth="1"/>
    <col min="11" max="11" width="15" style="5" bestFit="1" customWidth="1"/>
    <col min="12" max="12" width="9.140625" style="5"/>
    <col min="13" max="13" width="12.5703125" style="5" customWidth="1"/>
    <col min="14" max="14" width="10.5703125" style="5" bestFit="1" customWidth="1"/>
    <col min="15" max="15" width="15" style="5" bestFit="1" customWidth="1"/>
    <col min="16" max="16" width="9.140625" style="5"/>
    <col min="17" max="17" width="10" style="5" bestFit="1" customWidth="1"/>
    <col min="18" max="18" width="10.5703125" style="5" bestFit="1" customWidth="1"/>
    <col min="19" max="19" width="15" style="5" bestFit="1" customWidth="1"/>
    <col min="20" max="16384" width="9.140625" style="5"/>
  </cols>
  <sheetData>
    <row r="2" spans="2:28" ht="15.75" x14ac:dyDescent="0.25">
      <c r="B2" s="17"/>
      <c r="C2" s="17"/>
      <c r="D2" s="39" t="s">
        <v>60</v>
      </c>
      <c r="E2" s="39"/>
      <c r="F2" s="39"/>
      <c r="G2" s="39"/>
      <c r="H2" s="17"/>
      <c r="I2" s="39" t="s">
        <v>63</v>
      </c>
      <c r="J2" s="39"/>
      <c r="K2" s="39"/>
      <c r="L2" s="17"/>
      <c r="M2" s="39" t="s">
        <v>65</v>
      </c>
      <c r="N2" s="39"/>
      <c r="O2" s="39"/>
      <c r="P2" s="14"/>
      <c r="Q2" s="39" t="s">
        <v>66</v>
      </c>
      <c r="R2" s="39"/>
      <c r="S2" s="39"/>
      <c r="T2" s="17"/>
      <c r="U2" s="39" t="s">
        <v>54</v>
      </c>
      <c r="V2" s="39"/>
      <c r="W2" s="39"/>
      <c r="X2" s="39"/>
    </row>
    <row r="3" spans="2:28" ht="31.5" x14ac:dyDescent="0.25">
      <c r="B3" s="14" t="s">
        <v>48</v>
      </c>
      <c r="C3" s="17"/>
      <c r="D3" s="16" t="s">
        <v>50</v>
      </c>
      <c r="E3" s="14" t="s">
        <v>51</v>
      </c>
      <c r="F3" s="14" t="s">
        <v>52</v>
      </c>
      <c r="G3" s="14" t="s">
        <v>53</v>
      </c>
      <c r="H3" s="17"/>
      <c r="I3" s="19" t="s">
        <v>64</v>
      </c>
      <c r="J3" s="14" t="s">
        <v>55</v>
      </c>
      <c r="K3" s="18" t="s">
        <v>56</v>
      </c>
      <c r="L3" s="17"/>
      <c r="M3" s="18" t="s">
        <v>64</v>
      </c>
      <c r="N3" s="14" t="s">
        <v>55</v>
      </c>
      <c r="O3" s="18" t="s">
        <v>56</v>
      </c>
      <c r="P3" s="17"/>
      <c r="Q3" s="18" t="s">
        <v>64</v>
      </c>
      <c r="R3" s="14" t="s">
        <v>55</v>
      </c>
      <c r="S3" s="18" t="s">
        <v>56</v>
      </c>
      <c r="T3" s="17"/>
      <c r="U3" s="18" t="s">
        <v>50</v>
      </c>
      <c r="V3" s="18" t="s">
        <v>51</v>
      </c>
      <c r="W3" s="18" t="s">
        <v>52</v>
      </c>
      <c r="X3" s="18" t="s">
        <v>53</v>
      </c>
      <c r="AB3" s="10"/>
    </row>
    <row r="4" spans="2:28" x14ac:dyDescent="0.25">
      <c r="B4" s="5">
        <v>21405</v>
      </c>
      <c r="D4" s="4">
        <v>9</v>
      </c>
      <c r="E4" s="5">
        <v>8</v>
      </c>
      <c r="F4" s="5">
        <v>10</v>
      </c>
      <c r="G4" s="5">
        <v>12</v>
      </c>
      <c r="I4" s="5">
        <f>E4-D4</f>
        <v>-1</v>
      </c>
      <c r="J4" s="24">
        <f>I4/E4</f>
        <v>-0.125</v>
      </c>
      <c r="K4" s="5">
        <f>7-E4</f>
        <v>-1</v>
      </c>
      <c r="M4" s="5">
        <f>F4-E4</f>
        <v>2</v>
      </c>
      <c r="N4" s="24">
        <f>M4/F4</f>
        <v>0.2</v>
      </c>
      <c r="O4" s="5">
        <f>7-F4</f>
        <v>-3</v>
      </c>
      <c r="Q4" s="5">
        <f>G4-F4</f>
        <v>2</v>
      </c>
      <c r="R4" s="24">
        <f>Q4/G4</f>
        <v>0.16666666666666666</v>
      </c>
      <c r="S4" s="5">
        <f>7-G4</f>
        <v>-5</v>
      </c>
      <c r="U4" s="5" t="str">
        <f>IF(D4&gt;=7,"Pass","No Pass")</f>
        <v>Pass</v>
      </c>
      <c r="V4" s="5" t="str">
        <f>IF(E4&gt;=7,"Pass","No Pass")</f>
        <v>Pass</v>
      </c>
      <c r="W4" s="5" t="str">
        <f>IF(F4&gt;=7,"Pass","No Pass")</f>
        <v>Pass</v>
      </c>
      <c r="X4" s="5" t="str">
        <f>IF(G4&gt;=7,"Pass","No Pass")</f>
        <v>Pass</v>
      </c>
    </row>
    <row r="5" spans="2:28" x14ac:dyDescent="0.25">
      <c r="B5" s="5">
        <v>21665</v>
      </c>
      <c r="D5" s="4">
        <v>0</v>
      </c>
      <c r="E5" s="5">
        <v>1</v>
      </c>
      <c r="F5" s="5">
        <v>2</v>
      </c>
      <c r="G5" s="5">
        <v>5</v>
      </c>
      <c r="I5" s="5">
        <f>E5-D5</f>
        <v>1</v>
      </c>
      <c r="J5" s="24">
        <f>I5/E5</f>
        <v>1</v>
      </c>
      <c r="K5" s="5">
        <f>7-E5</f>
        <v>6</v>
      </c>
      <c r="M5" s="5">
        <f>F5-E5</f>
        <v>1</v>
      </c>
      <c r="N5" s="24">
        <f>M5/F5</f>
        <v>0.5</v>
      </c>
      <c r="O5" s="5">
        <f>7-F5</f>
        <v>5</v>
      </c>
      <c r="Q5" s="5">
        <f>G5-F5</f>
        <v>3</v>
      </c>
      <c r="R5" s="24">
        <f>Q5/G5</f>
        <v>0.6</v>
      </c>
      <c r="S5" s="5">
        <f>7-G5</f>
        <v>2</v>
      </c>
      <c r="U5" s="5" t="str">
        <f>IF(D5&gt;=7,"Pass","No Pass")</f>
        <v>No Pass</v>
      </c>
      <c r="V5" s="5" t="str">
        <f t="shared" ref="V5:W68" si="0">IF(E5&gt;=7,"Pass","No Pass")</f>
        <v>No Pass</v>
      </c>
      <c r="W5" s="5" t="str">
        <f>IF(F5&gt;=7,"Pass","No Pass")</f>
        <v>No Pass</v>
      </c>
      <c r="X5" s="5" t="str">
        <f t="shared" ref="X5:X68" si="1">IF(G5&gt;=7,"Pass","No Pass")</f>
        <v>No Pass</v>
      </c>
    </row>
    <row r="6" spans="2:28" x14ac:dyDescent="0.25">
      <c r="B6" s="5">
        <v>21715</v>
      </c>
      <c r="D6" s="4">
        <v>10</v>
      </c>
      <c r="E6" s="5">
        <v>12</v>
      </c>
      <c r="F6" s="5">
        <v>15</v>
      </c>
      <c r="G6" s="5">
        <v>8</v>
      </c>
      <c r="I6" s="5">
        <f t="shared" ref="I6:I69" si="2">E6-D6</f>
        <v>2</v>
      </c>
      <c r="J6" s="24">
        <f t="shared" ref="J6:J69" si="3">I6/E6</f>
        <v>0.16666666666666666</v>
      </c>
      <c r="K6" s="5">
        <f>7-E6</f>
        <v>-5</v>
      </c>
      <c r="M6" s="5">
        <f>F6-E6</f>
        <v>3</v>
      </c>
      <c r="N6" s="24">
        <f>M6/F6</f>
        <v>0.2</v>
      </c>
      <c r="O6" s="5">
        <f>7-F6</f>
        <v>-8</v>
      </c>
      <c r="Q6" s="5">
        <f t="shared" ref="Q6:Q69" si="4">G6-F6</f>
        <v>-7</v>
      </c>
      <c r="R6" s="24">
        <f t="shared" ref="R6:R69" si="5">Q6/G6</f>
        <v>-0.875</v>
      </c>
      <c r="S6" s="5">
        <f t="shared" ref="S6:S69" si="6">7-G6</f>
        <v>-1</v>
      </c>
      <c r="U6" s="5" t="str">
        <f t="shared" ref="U6:X69" si="7">IF(D6&gt;=7,"Pass","No Pass")</f>
        <v>Pass</v>
      </c>
      <c r="V6" s="5" t="str">
        <f t="shared" si="0"/>
        <v>Pass</v>
      </c>
      <c r="W6" s="5" t="str">
        <f t="shared" si="0"/>
        <v>Pass</v>
      </c>
      <c r="X6" s="5" t="str">
        <f t="shared" si="1"/>
        <v>Pass</v>
      </c>
    </row>
    <row r="7" spans="2:28" x14ac:dyDescent="0.25">
      <c r="B7" s="5">
        <v>22072</v>
      </c>
      <c r="D7" s="4">
        <v>15</v>
      </c>
      <c r="E7" s="5">
        <v>21</v>
      </c>
      <c r="F7" s="5">
        <v>22</v>
      </c>
      <c r="G7" s="5">
        <v>20</v>
      </c>
      <c r="I7" s="5">
        <f t="shared" si="2"/>
        <v>6</v>
      </c>
      <c r="J7" s="24">
        <f t="shared" si="3"/>
        <v>0.2857142857142857</v>
      </c>
      <c r="K7" s="5">
        <f t="shared" ref="K7:K70" si="8">7-E7</f>
        <v>-14</v>
      </c>
      <c r="M7" s="5">
        <f t="shared" ref="M7:M70" si="9">F7-E7</f>
        <v>1</v>
      </c>
      <c r="N7" s="24">
        <f t="shared" ref="N7:N70" si="10">M7/F7</f>
        <v>4.5454545454545456E-2</v>
      </c>
      <c r="O7" s="5">
        <f t="shared" ref="O7:O70" si="11">7-F7</f>
        <v>-15</v>
      </c>
      <c r="Q7" s="5">
        <f t="shared" si="4"/>
        <v>-2</v>
      </c>
      <c r="R7" s="24">
        <f t="shared" si="5"/>
        <v>-0.1</v>
      </c>
      <c r="S7" s="5">
        <f t="shared" si="6"/>
        <v>-13</v>
      </c>
      <c r="U7" s="5" t="str">
        <f t="shared" si="7"/>
        <v>Pass</v>
      </c>
      <c r="V7" s="5" t="str">
        <f t="shared" si="0"/>
        <v>Pass</v>
      </c>
      <c r="W7" s="5" t="str">
        <f t="shared" si="0"/>
        <v>Pass</v>
      </c>
      <c r="X7" s="5" t="str">
        <f t="shared" si="1"/>
        <v>Pass</v>
      </c>
    </row>
    <row r="8" spans="2:28" x14ac:dyDescent="0.25">
      <c r="B8" s="5">
        <v>22330</v>
      </c>
      <c r="D8" s="4">
        <v>8</v>
      </c>
      <c r="E8" s="5">
        <v>12</v>
      </c>
      <c r="F8" s="5">
        <v>25</v>
      </c>
      <c r="G8" s="5">
        <v>23</v>
      </c>
      <c r="I8" s="5">
        <f t="shared" si="2"/>
        <v>4</v>
      </c>
      <c r="J8" s="24">
        <f t="shared" si="3"/>
        <v>0.33333333333333331</v>
      </c>
      <c r="K8" s="5">
        <f t="shared" si="8"/>
        <v>-5</v>
      </c>
      <c r="M8" s="5">
        <f t="shared" si="9"/>
        <v>13</v>
      </c>
      <c r="N8" s="24">
        <f t="shared" si="10"/>
        <v>0.52</v>
      </c>
      <c r="O8" s="5">
        <f t="shared" si="11"/>
        <v>-18</v>
      </c>
      <c r="Q8" s="5">
        <f t="shared" si="4"/>
        <v>-2</v>
      </c>
      <c r="R8" s="24">
        <f t="shared" si="5"/>
        <v>-8.6956521739130432E-2</v>
      </c>
      <c r="S8" s="5">
        <f t="shared" si="6"/>
        <v>-16</v>
      </c>
      <c r="U8" s="5" t="str">
        <f t="shared" si="7"/>
        <v>Pass</v>
      </c>
      <c r="V8" s="5" t="str">
        <f t="shared" si="0"/>
        <v>Pass</v>
      </c>
      <c r="W8" s="5" t="str">
        <f t="shared" si="0"/>
        <v>Pass</v>
      </c>
      <c r="X8" s="5" t="str">
        <f t="shared" si="1"/>
        <v>Pass</v>
      </c>
    </row>
    <row r="9" spans="2:28" x14ac:dyDescent="0.25">
      <c r="B9" s="5">
        <v>23772</v>
      </c>
      <c r="D9" s="4">
        <v>5</v>
      </c>
      <c r="E9" s="5">
        <v>10</v>
      </c>
      <c r="F9" s="5">
        <v>8</v>
      </c>
      <c r="G9" s="5">
        <v>9</v>
      </c>
      <c r="I9" s="5">
        <f t="shared" si="2"/>
        <v>5</v>
      </c>
      <c r="J9" s="24">
        <f t="shared" si="3"/>
        <v>0.5</v>
      </c>
      <c r="K9" s="5">
        <f t="shared" si="8"/>
        <v>-3</v>
      </c>
      <c r="M9" s="5">
        <f t="shared" si="9"/>
        <v>-2</v>
      </c>
      <c r="N9" s="24">
        <f t="shared" si="10"/>
        <v>-0.25</v>
      </c>
      <c r="O9" s="5">
        <f t="shared" si="11"/>
        <v>-1</v>
      </c>
      <c r="Q9" s="5">
        <f t="shared" si="4"/>
        <v>1</v>
      </c>
      <c r="R9" s="24">
        <f t="shared" si="5"/>
        <v>0.1111111111111111</v>
      </c>
      <c r="S9" s="5">
        <f t="shared" si="6"/>
        <v>-2</v>
      </c>
      <c r="U9" s="5" t="str">
        <f t="shared" si="7"/>
        <v>No Pass</v>
      </c>
      <c r="V9" s="5" t="str">
        <f t="shared" si="0"/>
        <v>Pass</v>
      </c>
      <c r="W9" s="5" t="str">
        <f t="shared" si="0"/>
        <v>Pass</v>
      </c>
      <c r="X9" s="5" t="str">
        <f t="shared" si="1"/>
        <v>Pass</v>
      </c>
    </row>
    <row r="10" spans="2:28" x14ac:dyDescent="0.25">
      <c r="B10" s="5">
        <v>23874</v>
      </c>
      <c r="D10" s="4">
        <v>17</v>
      </c>
      <c r="E10" s="5">
        <v>15</v>
      </c>
      <c r="F10" s="5">
        <v>12</v>
      </c>
      <c r="G10" s="5">
        <v>14</v>
      </c>
      <c r="I10" s="5">
        <f t="shared" si="2"/>
        <v>-2</v>
      </c>
      <c r="J10" s="24">
        <f t="shared" si="3"/>
        <v>-0.13333333333333333</v>
      </c>
      <c r="K10" s="5">
        <f t="shared" si="8"/>
        <v>-8</v>
      </c>
      <c r="M10" s="5">
        <f t="shared" si="9"/>
        <v>-3</v>
      </c>
      <c r="N10" s="24">
        <f t="shared" si="10"/>
        <v>-0.25</v>
      </c>
      <c r="O10" s="5">
        <f t="shared" si="11"/>
        <v>-5</v>
      </c>
      <c r="Q10" s="5">
        <f t="shared" si="4"/>
        <v>2</v>
      </c>
      <c r="R10" s="24">
        <f t="shared" si="5"/>
        <v>0.14285714285714285</v>
      </c>
      <c r="S10" s="5">
        <f t="shared" si="6"/>
        <v>-7</v>
      </c>
      <c r="U10" s="5" t="str">
        <f t="shared" si="7"/>
        <v>Pass</v>
      </c>
      <c r="V10" s="5" t="str">
        <f t="shared" si="0"/>
        <v>Pass</v>
      </c>
      <c r="W10" s="5" t="str">
        <f t="shared" si="0"/>
        <v>Pass</v>
      </c>
      <c r="X10" s="5" t="str">
        <f t="shared" si="1"/>
        <v>Pass</v>
      </c>
    </row>
    <row r="11" spans="2:28" x14ac:dyDescent="0.25">
      <c r="B11" s="5">
        <v>23976</v>
      </c>
      <c r="D11" s="4">
        <v>5</v>
      </c>
      <c r="E11" s="5">
        <v>4</v>
      </c>
      <c r="F11" s="5">
        <v>3</v>
      </c>
      <c r="G11" s="5">
        <v>2</v>
      </c>
      <c r="I11" s="5">
        <f t="shared" si="2"/>
        <v>-1</v>
      </c>
      <c r="J11" s="24">
        <f t="shared" si="3"/>
        <v>-0.25</v>
      </c>
      <c r="K11" s="5">
        <f t="shared" si="8"/>
        <v>3</v>
      </c>
      <c r="M11" s="5">
        <f t="shared" si="9"/>
        <v>-1</v>
      </c>
      <c r="N11" s="24">
        <f t="shared" si="10"/>
        <v>-0.33333333333333331</v>
      </c>
      <c r="O11" s="5">
        <f t="shared" si="11"/>
        <v>4</v>
      </c>
      <c r="Q11" s="5">
        <f t="shared" si="4"/>
        <v>-1</v>
      </c>
      <c r="R11" s="24">
        <f t="shared" si="5"/>
        <v>-0.5</v>
      </c>
      <c r="S11" s="5">
        <f t="shared" si="6"/>
        <v>5</v>
      </c>
      <c r="U11" s="5" t="str">
        <f t="shared" si="7"/>
        <v>No Pass</v>
      </c>
      <c r="V11" s="5" t="str">
        <f t="shared" si="0"/>
        <v>No Pass</v>
      </c>
      <c r="W11" s="5" t="str">
        <f t="shared" si="0"/>
        <v>No Pass</v>
      </c>
      <c r="X11" s="5" t="str">
        <f t="shared" si="1"/>
        <v>No Pass</v>
      </c>
    </row>
    <row r="12" spans="2:28" x14ac:dyDescent="0.25">
      <c r="B12" s="5">
        <v>23978</v>
      </c>
      <c r="D12" s="4">
        <v>22</v>
      </c>
      <c r="E12" s="5">
        <v>21</v>
      </c>
      <c r="F12" s="5">
        <v>20</v>
      </c>
      <c r="G12" s="5">
        <v>25</v>
      </c>
      <c r="I12" s="5">
        <f t="shared" si="2"/>
        <v>-1</v>
      </c>
      <c r="J12" s="24">
        <f t="shared" si="3"/>
        <v>-4.7619047619047616E-2</v>
      </c>
      <c r="K12" s="5">
        <f t="shared" si="8"/>
        <v>-14</v>
      </c>
      <c r="M12" s="5">
        <f t="shared" si="9"/>
        <v>-1</v>
      </c>
      <c r="N12" s="24">
        <f t="shared" si="10"/>
        <v>-0.05</v>
      </c>
      <c r="O12" s="5">
        <f t="shared" si="11"/>
        <v>-13</v>
      </c>
      <c r="Q12" s="5">
        <f t="shared" si="4"/>
        <v>5</v>
      </c>
      <c r="R12" s="24">
        <f t="shared" si="5"/>
        <v>0.2</v>
      </c>
      <c r="S12" s="5">
        <f t="shared" si="6"/>
        <v>-18</v>
      </c>
      <c r="U12" s="5" t="str">
        <f t="shared" si="7"/>
        <v>Pass</v>
      </c>
      <c r="V12" s="5" t="str">
        <f t="shared" si="0"/>
        <v>Pass</v>
      </c>
      <c r="W12" s="5" t="str">
        <f t="shared" si="0"/>
        <v>Pass</v>
      </c>
      <c r="X12" s="5" t="str">
        <f t="shared" si="1"/>
        <v>Pass</v>
      </c>
    </row>
    <row r="13" spans="2:28" x14ac:dyDescent="0.25">
      <c r="B13" s="5">
        <v>24050</v>
      </c>
      <c r="D13" s="4">
        <v>9</v>
      </c>
      <c r="E13" s="5">
        <v>10</v>
      </c>
      <c r="F13" s="5">
        <v>11</v>
      </c>
      <c r="G13" s="5">
        <v>10</v>
      </c>
      <c r="I13" s="5">
        <f t="shared" si="2"/>
        <v>1</v>
      </c>
      <c r="J13" s="24">
        <f t="shared" si="3"/>
        <v>0.1</v>
      </c>
      <c r="K13" s="5">
        <f t="shared" si="8"/>
        <v>-3</v>
      </c>
      <c r="M13" s="5">
        <f t="shared" si="9"/>
        <v>1</v>
      </c>
      <c r="N13" s="24">
        <f t="shared" si="10"/>
        <v>9.0909090909090912E-2</v>
      </c>
      <c r="O13" s="5">
        <f t="shared" si="11"/>
        <v>-4</v>
      </c>
      <c r="Q13" s="5">
        <f t="shared" si="4"/>
        <v>-1</v>
      </c>
      <c r="R13" s="24">
        <f t="shared" si="5"/>
        <v>-0.1</v>
      </c>
      <c r="S13" s="5">
        <f t="shared" si="6"/>
        <v>-3</v>
      </c>
      <c r="U13" s="5" t="str">
        <f t="shared" si="7"/>
        <v>Pass</v>
      </c>
      <c r="V13" s="5" t="str">
        <f t="shared" si="0"/>
        <v>Pass</v>
      </c>
      <c r="W13" s="5" t="str">
        <f t="shared" si="0"/>
        <v>Pass</v>
      </c>
      <c r="X13" s="5" t="str">
        <f t="shared" si="1"/>
        <v>Pass</v>
      </c>
    </row>
    <row r="14" spans="2:28" x14ac:dyDescent="0.25">
      <c r="B14" s="5">
        <v>24276</v>
      </c>
      <c r="D14" s="4">
        <v>2</v>
      </c>
      <c r="E14" s="5">
        <v>3</v>
      </c>
      <c r="F14" s="5">
        <v>5</v>
      </c>
      <c r="G14" s="5">
        <v>9</v>
      </c>
      <c r="I14" s="5">
        <f t="shared" si="2"/>
        <v>1</v>
      </c>
      <c r="J14" s="24">
        <f t="shared" si="3"/>
        <v>0.33333333333333331</v>
      </c>
      <c r="K14" s="5">
        <f t="shared" si="8"/>
        <v>4</v>
      </c>
      <c r="M14" s="5">
        <f t="shared" si="9"/>
        <v>2</v>
      </c>
      <c r="N14" s="24">
        <f t="shared" si="10"/>
        <v>0.4</v>
      </c>
      <c r="O14" s="5">
        <f t="shared" si="11"/>
        <v>2</v>
      </c>
      <c r="Q14" s="5">
        <f t="shared" si="4"/>
        <v>4</v>
      </c>
      <c r="R14" s="24">
        <f t="shared" si="5"/>
        <v>0.44444444444444442</v>
      </c>
      <c r="S14" s="5">
        <f t="shared" si="6"/>
        <v>-2</v>
      </c>
      <c r="U14" s="5" t="str">
        <f t="shared" si="7"/>
        <v>No Pass</v>
      </c>
      <c r="V14" s="5" t="str">
        <f t="shared" si="0"/>
        <v>No Pass</v>
      </c>
      <c r="W14" s="5" t="str">
        <f t="shared" si="0"/>
        <v>No Pass</v>
      </c>
      <c r="X14" s="5" t="str">
        <f t="shared" si="1"/>
        <v>Pass</v>
      </c>
    </row>
    <row r="15" spans="2:28" x14ac:dyDescent="0.25">
      <c r="B15" s="5">
        <v>24356</v>
      </c>
      <c r="D15" s="4">
        <v>19</v>
      </c>
      <c r="E15" s="5">
        <v>20</v>
      </c>
      <c r="F15" s="5">
        <v>18</v>
      </c>
      <c r="G15" s="5">
        <v>21</v>
      </c>
      <c r="I15" s="5">
        <f t="shared" si="2"/>
        <v>1</v>
      </c>
      <c r="J15" s="24">
        <f t="shared" si="3"/>
        <v>0.05</v>
      </c>
      <c r="K15" s="5">
        <f t="shared" si="8"/>
        <v>-13</v>
      </c>
      <c r="M15" s="5">
        <f t="shared" si="9"/>
        <v>-2</v>
      </c>
      <c r="N15" s="24">
        <f t="shared" si="10"/>
        <v>-0.1111111111111111</v>
      </c>
      <c r="O15" s="5">
        <f t="shared" si="11"/>
        <v>-11</v>
      </c>
      <c r="Q15" s="5">
        <f t="shared" si="4"/>
        <v>3</v>
      </c>
      <c r="R15" s="24">
        <f t="shared" si="5"/>
        <v>0.14285714285714285</v>
      </c>
      <c r="S15" s="5">
        <f t="shared" si="6"/>
        <v>-14</v>
      </c>
      <c r="U15" s="5" t="str">
        <f t="shared" si="7"/>
        <v>Pass</v>
      </c>
      <c r="V15" s="5" t="str">
        <f t="shared" si="0"/>
        <v>Pass</v>
      </c>
      <c r="W15" s="5" t="str">
        <f t="shared" si="0"/>
        <v>Pass</v>
      </c>
      <c r="X15" s="5" t="str">
        <f t="shared" si="1"/>
        <v>Pass</v>
      </c>
    </row>
    <row r="16" spans="2:28" x14ac:dyDescent="0.25">
      <c r="B16" s="5">
        <v>24512</v>
      </c>
      <c r="D16" s="4">
        <v>12</v>
      </c>
      <c r="E16" s="5">
        <v>15</v>
      </c>
      <c r="F16" s="5">
        <v>15</v>
      </c>
      <c r="G16" s="5">
        <v>14</v>
      </c>
      <c r="I16" s="5">
        <f t="shared" si="2"/>
        <v>3</v>
      </c>
      <c r="J16" s="24">
        <f t="shared" si="3"/>
        <v>0.2</v>
      </c>
      <c r="K16" s="5">
        <f t="shared" si="8"/>
        <v>-8</v>
      </c>
      <c r="M16" s="5">
        <f t="shared" si="9"/>
        <v>0</v>
      </c>
      <c r="N16" s="24">
        <f t="shared" si="10"/>
        <v>0</v>
      </c>
      <c r="O16" s="5">
        <f t="shared" si="11"/>
        <v>-8</v>
      </c>
      <c r="Q16" s="5">
        <f t="shared" si="4"/>
        <v>-1</v>
      </c>
      <c r="R16" s="24">
        <f t="shared" si="5"/>
        <v>-7.1428571428571425E-2</v>
      </c>
      <c r="S16" s="5">
        <f t="shared" si="6"/>
        <v>-7</v>
      </c>
      <c r="U16" s="5" t="str">
        <f t="shared" si="7"/>
        <v>Pass</v>
      </c>
      <c r="V16" s="5" t="str">
        <f t="shared" si="0"/>
        <v>Pass</v>
      </c>
      <c r="W16" s="5" t="str">
        <f t="shared" si="0"/>
        <v>Pass</v>
      </c>
      <c r="X16" s="5" t="str">
        <f t="shared" si="1"/>
        <v>Pass</v>
      </c>
    </row>
    <row r="17" spans="2:24" x14ac:dyDescent="0.25">
      <c r="B17" s="5">
        <v>24658</v>
      </c>
      <c r="D17" s="4">
        <v>15</v>
      </c>
      <c r="E17" s="5">
        <v>16</v>
      </c>
      <c r="F17" s="5">
        <v>18</v>
      </c>
      <c r="G17" s="5">
        <v>20</v>
      </c>
      <c r="I17" s="5">
        <f t="shared" si="2"/>
        <v>1</v>
      </c>
      <c r="J17" s="24">
        <f t="shared" si="3"/>
        <v>6.25E-2</v>
      </c>
      <c r="K17" s="5">
        <f t="shared" si="8"/>
        <v>-9</v>
      </c>
      <c r="M17" s="5">
        <f t="shared" si="9"/>
        <v>2</v>
      </c>
      <c r="N17" s="24">
        <f t="shared" si="10"/>
        <v>0.1111111111111111</v>
      </c>
      <c r="O17" s="5">
        <f t="shared" si="11"/>
        <v>-11</v>
      </c>
      <c r="Q17" s="5">
        <f t="shared" si="4"/>
        <v>2</v>
      </c>
      <c r="R17" s="24">
        <f t="shared" si="5"/>
        <v>0.1</v>
      </c>
      <c r="S17" s="5">
        <f t="shared" si="6"/>
        <v>-13</v>
      </c>
      <c r="U17" s="5" t="str">
        <f t="shared" si="7"/>
        <v>Pass</v>
      </c>
      <c r="V17" s="5" t="str">
        <f t="shared" si="0"/>
        <v>Pass</v>
      </c>
      <c r="W17" s="5" t="str">
        <f t="shared" si="0"/>
        <v>Pass</v>
      </c>
      <c r="X17" s="5" t="str">
        <f t="shared" si="1"/>
        <v>Pass</v>
      </c>
    </row>
    <row r="18" spans="2:24" x14ac:dyDescent="0.25">
      <c r="B18" s="5">
        <v>24819</v>
      </c>
      <c r="D18" s="4">
        <v>10</v>
      </c>
      <c r="E18" s="5">
        <v>8</v>
      </c>
      <c r="F18" s="5">
        <v>12</v>
      </c>
      <c r="G18" s="5">
        <v>10</v>
      </c>
      <c r="I18" s="5">
        <f t="shared" si="2"/>
        <v>-2</v>
      </c>
      <c r="J18" s="24">
        <f t="shared" si="3"/>
        <v>-0.25</v>
      </c>
      <c r="K18" s="5">
        <f t="shared" si="8"/>
        <v>-1</v>
      </c>
      <c r="M18" s="5">
        <f t="shared" si="9"/>
        <v>4</v>
      </c>
      <c r="N18" s="24">
        <f t="shared" si="10"/>
        <v>0.33333333333333331</v>
      </c>
      <c r="O18" s="5">
        <f t="shared" si="11"/>
        <v>-5</v>
      </c>
      <c r="Q18" s="5">
        <f t="shared" si="4"/>
        <v>-2</v>
      </c>
      <c r="R18" s="24">
        <f t="shared" si="5"/>
        <v>-0.2</v>
      </c>
      <c r="S18" s="5">
        <f t="shared" si="6"/>
        <v>-3</v>
      </c>
      <c r="U18" s="5" t="str">
        <f t="shared" si="7"/>
        <v>Pass</v>
      </c>
      <c r="V18" s="5" t="str">
        <f t="shared" si="0"/>
        <v>Pass</v>
      </c>
      <c r="W18" s="5" t="str">
        <f t="shared" si="0"/>
        <v>Pass</v>
      </c>
      <c r="X18" s="5" t="str">
        <f t="shared" si="1"/>
        <v>Pass</v>
      </c>
    </row>
    <row r="19" spans="2:24" x14ac:dyDescent="0.25">
      <c r="B19" s="5">
        <v>24931</v>
      </c>
      <c r="D19" s="4">
        <v>11</v>
      </c>
      <c r="E19" s="5">
        <v>13</v>
      </c>
      <c r="F19" s="5">
        <v>14</v>
      </c>
      <c r="G19" s="5">
        <v>12</v>
      </c>
      <c r="I19" s="5">
        <f t="shared" si="2"/>
        <v>2</v>
      </c>
      <c r="J19" s="24">
        <f t="shared" si="3"/>
        <v>0.15384615384615385</v>
      </c>
      <c r="K19" s="5">
        <f t="shared" si="8"/>
        <v>-6</v>
      </c>
      <c r="M19" s="5">
        <f t="shared" si="9"/>
        <v>1</v>
      </c>
      <c r="N19" s="24">
        <f t="shared" si="10"/>
        <v>7.1428571428571425E-2</v>
      </c>
      <c r="O19" s="5">
        <f t="shared" si="11"/>
        <v>-7</v>
      </c>
      <c r="Q19" s="5">
        <f t="shared" si="4"/>
        <v>-2</v>
      </c>
      <c r="R19" s="24">
        <f t="shared" si="5"/>
        <v>-0.16666666666666666</v>
      </c>
      <c r="S19" s="5">
        <f t="shared" si="6"/>
        <v>-5</v>
      </c>
      <c r="U19" s="5" t="str">
        <f t="shared" si="7"/>
        <v>Pass</v>
      </c>
      <c r="V19" s="5" t="str">
        <f t="shared" si="0"/>
        <v>Pass</v>
      </c>
      <c r="W19" s="5" t="str">
        <f t="shared" si="0"/>
        <v>Pass</v>
      </c>
      <c r="X19" s="5" t="str">
        <f t="shared" si="1"/>
        <v>Pass</v>
      </c>
    </row>
    <row r="20" spans="2:24" x14ac:dyDescent="0.25">
      <c r="B20" s="5">
        <v>24972</v>
      </c>
      <c r="D20" s="4">
        <v>19</v>
      </c>
      <c r="E20" s="5">
        <v>20</v>
      </c>
      <c r="F20" s="5">
        <v>22</v>
      </c>
      <c r="G20" s="5">
        <v>23</v>
      </c>
      <c r="I20" s="5">
        <f t="shared" si="2"/>
        <v>1</v>
      </c>
      <c r="J20" s="24">
        <f t="shared" si="3"/>
        <v>0.05</v>
      </c>
      <c r="K20" s="5">
        <f t="shared" si="8"/>
        <v>-13</v>
      </c>
      <c r="M20" s="5">
        <f t="shared" si="9"/>
        <v>2</v>
      </c>
      <c r="N20" s="24">
        <f t="shared" si="10"/>
        <v>9.0909090909090912E-2</v>
      </c>
      <c r="O20" s="5">
        <f t="shared" si="11"/>
        <v>-15</v>
      </c>
      <c r="Q20" s="5">
        <f t="shared" si="4"/>
        <v>1</v>
      </c>
      <c r="R20" s="24">
        <f t="shared" si="5"/>
        <v>4.3478260869565216E-2</v>
      </c>
      <c r="S20" s="5">
        <f t="shared" si="6"/>
        <v>-16</v>
      </c>
      <c r="U20" s="5" t="str">
        <f t="shared" si="7"/>
        <v>Pass</v>
      </c>
      <c r="V20" s="5" t="str">
        <f t="shared" si="0"/>
        <v>Pass</v>
      </c>
      <c r="W20" s="5" t="str">
        <f t="shared" si="0"/>
        <v>Pass</v>
      </c>
      <c r="X20" s="5" t="str">
        <f t="shared" si="1"/>
        <v>Pass</v>
      </c>
    </row>
    <row r="21" spans="2:24" x14ac:dyDescent="0.25">
      <c r="B21" s="5">
        <v>25313</v>
      </c>
      <c r="D21" s="4">
        <v>20</v>
      </c>
      <c r="E21" s="4">
        <v>16</v>
      </c>
      <c r="F21" s="4">
        <v>18</v>
      </c>
      <c r="G21" s="4">
        <v>22</v>
      </c>
      <c r="I21" s="5">
        <f t="shared" si="2"/>
        <v>-4</v>
      </c>
      <c r="J21" s="24">
        <f t="shared" si="3"/>
        <v>-0.25</v>
      </c>
      <c r="K21" s="5">
        <f t="shared" si="8"/>
        <v>-9</v>
      </c>
      <c r="M21" s="5">
        <f t="shared" si="9"/>
        <v>2</v>
      </c>
      <c r="N21" s="24">
        <f t="shared" si="10"/>
        <v>0.1111111111111111</v>
      </c>
      <c r="O21" s="5">
        <f t="shared" si="11"/>
        <v>-11</v>
      </c>
      <c r="Q21" s="5">
        <f t="shared" si="4"/>
        <v>4</v>
      </c>
      <c r="R21" s="24">
        <f t="shared" si="5"/>
        <v>0.18181818181818182</v>
      </c>
      <c r="S21" s="5">
        <f t="shared" si="6"/>
        <v>-15</v>
      </c>
      <c r="U21" s="5" t="str">
        <f t="shared" si="7"/>
        <v>Pass</v>
      </c>
      <c r="V21" s="5" t="str">
        <f t="shared" si="0"/>
        <v>Pass</v>
      </c>
      <c r="W21" s="5" t="str">
        <f t="shared" si="0"/>
        <v>Pass</v>
      </c>
      <c r="X21" s="5" t="str">
        <f t="shared" si="1"/>
        <v>Pass</v>
      </c>
    </row>
    <row r="22" spans="2:24" x14ac:dyDescent="0.25">
      <c r="B22" s="5">
        <v>25325</v>
      </c>
      <c r="D22" s="4">
        <v>7</v>
      </c>
      <c r="E22" s="5">
        <v>7</v>
      </c>
      <c r="F22" s="4">
        <v>9</v>
      </c>
      <c r="G22" s="4">
        <v>15</v>
      </c>
      <c r="I22" s="5">
        <f t="shared" si="2"/>
        <v>0</v>
      </c>
      <c r="J22" s="24">
        <f t="shared" si="3"/>
        <v>0</v>
      </c>
      <c r="K22" s="5">
        <f t="shared" si="8"/>
        <v>0</v>
      </c>
      <c r="M22" s="5">
        <f t="shared" si="9"/>
        <v>2</v>
      </c>
      <c r="N22" s="24">
        <f t="shared" si="10"/>
        <v>0.22222222222222221</v>
      </c>
      <c r="O22" s="5">
        <f t="shared" si="11"/>
        <v>-2</v>
      </c>
      <c r="Q22" s="5">
        <f t="shared" si="4"/>
        <v>6</v>
      </c>
      <c r="R22" s="24">
        <f t="shared" si="5"/>
        <v>0.4</v>
      </c>
      <c r="S22" s="5">
        <f t="shared" si="6"/>
        <v>-8</v>
      </c>
      <c r="U22" s="5" t="str">
        <f t="shared" si="7"/>
        <v>Pass</v>
      </c>
      <c r="V22" s="5" t="str">
        <f t="shared" si="0"/>
        <v>Pass</v>
      </c>
      <c r="W22" s="5" t="str">
        <f t="shared" si="0"/>
        <v>Pass</v>
      </c>
      <c r="X22" s="5" t="str">
        <f t="shared" si="1"/>
        <v>Pass</v>
      </c>
    </row>
    <row r="23" spans="2:24" x14ac:dyDescent="0.25">
      <c r="B23" s="5">
        <v>25330</v>
      </c>
      <c r="D23" s="4">
        <v>8</v>
      </c>
      <c r="E23" s="5">
        <v>5</v>
      </c>
      <c r="F23" s="4">
        <v>6</v>
      </c>
      <c r="G23" s="4">
        <v>10</v>
      </c>
      <c r="I23" s="5">
        <f t="shared" si="2"/>
        <v>-3</v>
      </c>
      <c r="J23" s="24">
        <f t="shared" si="3"/>
        <v>-0.6</v>
      </c>
      <c r="K23" s="5">
        <f t="shared" si="8"/>
        <v>2</v>
      </c>
      <c r="M23" s="5">
        <f t="shared" si="9"/>
        <v>1</v>
      </c>
      <c r="N23" s="24">
        <f t="shared" si="10"/>
        <v>0.16666666666666666</v>
      </c>
      <c r="O23" s="5">
        <f t="shared" si="11"/>
        <v>1</v>
      </c>
      <c r="Q23" s="5">
        <f t="shared" si="4"/>
        <v>4</v>
      </c>
      <c r="R23" s="24">
        <f t="shared" si="5"/>
        <v>0.4</v>
      </c>
      <c r="S23" s="5">
        <f t="shared" si="6"/>
        <v>-3</v>
      </c>
      <c r="U23" s="5" t="str">
        <f t="shared" si="7"/>
        <v>Pass</v>
      </c>
      <c r="V23" s="5" t="str">
        <f t="shared" si="0"/>
        <v>No Pass</v>
      </c>
      <c r="W23" s="5" t="str">
        <f t="shared" si="0"/>
        <v>No Pass</v>
      </c>
      <c r="X23" s="5" t="str">
        <f t="shared" si="1"/>
        <v>Pass</v>
      </c>
    </row>
    <row r="24" spans="2:24" x14ac:dyDescent="0.25">
      <c r="B24" s="5">
        <v>25331</v>
      </c>
      <c r="D24" s="4">
        <v>11</v>
      </c>
      <c r="E24" s="4">
        <v>5</v>
      </c>
      <c r="F24" s="4">
        <v>8</v>
      </c>
      <c r="G24" s="4">
        <v>10</v>
      </c>
      <c r="I24" s="5">
        <f t="shared" si="2"/>
        <v>-6</v>
      </c>
      <c r="J24" s="24">
        <f t="shared" si="3"/>
        <v>-1.2</v>
      </c>
      <c r="K24" s="5">
        <f t="shared" si="8"/>
        <v>2</v>
      </c>
      <c r="M24" s="5">
        <f t="shared" si="9"/>
        <v>3</v>
      </c>
      <c r="N24" s="24">
        <f t="shared" si="10"/>
        <v>0.375</v>
      </c>
      <c r="O24" s="5">
        <f t="shared" si="11"/>
        <v>-1</v>
      </c>
      <c r="Q24" s="5">
        <f t="shared" si="4"/>
        <v>2</v>
      </c>
      <c r="R24" s="24">
        <f t="shared" si="5"/>
        <v>0.2</v>
      </c>
      <c r="S24" s="5">
        <f t="shared" si="6"/>
        <v>-3</v>
      </c>
      <c r="U24" s="5" t="str">
        <f t="shared" si="7"/>
        <v>Pass</v>
      </c>
      <c r="V24" s="5" t="str">
        <f t="shared" si="0"/>
        <v>No Pass</v>
      </c>
      <c r="W24" s="5" t="str">
        <f t="shared" si="0"/>
        <v>Pass</v>
      </c>
      <c r="X24" s="5" t="str">
        <f t="shared" si="1"/>
        <v>Pass</v>
      </c>
    </row>
    <row r="25" spans="2:24" x14ac:dyDescent="0.25">
      <c r="B25" s="5">
        <v>25333</v>
      </c>
      <c r="D25" s="4">
        <v>20</v>
      </c>
      <c r="E25" s="5">
        <v>16</v>
      </c>
      <c r="F25" s="4">
        <v>18</v>
      </c>
      <c r="G25" s="4">
        <v>20</v>
      </c>
      <c r="I25" s="5">
        <f t="shared" si="2"/>
        <v>-4</v>
      </c>
      <c r="J25" s="24">
        <f t="shared" si="3"/>
        <v>-0.25</v>
      </c>
      <c r="K25" s="5">
        <f t="shared" si="8"/>
        <v>-9</v>
      </c>
      <c r="M25" s="5">
        <f t="shared" si="9"/>
        <v>2</v>
      </c>
      <c r="N25" s="24">
        <f t="shared" si="10"/>
        <v>0.1111111111111111</v>
      </c>
      <c r="O25" s="5">
        <f t="shared" si="11"/>
        <v>-11</v>
      </c>
      <c r="Q25" s="5">
        <f t="shared" si="4"/>
        <v>2</v>
      </c>
      <c r="R25" s="24">
        <f t="shared" si="5"/>
        <v>0.1</v>
      </c>
      <c r="S25" s="5">
        <f t="shared" si="6"/>
        <v>-13</v>
      </c>
      <c r="U25" s="5" t="str">
        <f t="shared" si="7"/>
        <v>Pass</v>
      </c>
      <c r="V25" s="5" t="str">
        <f t="shared" si="0"/>
        <v>Pass</v>
      </c>
      <c r="W25" s="5" t="str">
        <f t="shared" si="0"/>
        <v>Pass</v>
      </c>
      <c r="X25" s="5" t="str">
        <f t="shared" si="1"/>
        <v>Pass</v>
      </c>
    </row>
    <row r="26" spans="2:24" x14ac:dyDescent="0.25">
      <c r="B26" s="5">
        <v>25344</v>
      </c>
      <c r="D26" s="4">
        <v>25</v>
      </c>
      <c r="E26" s="5">
        <v>41</v>
      </c>
      <c r="F26" s="4">
        <v>30</v>
      </c>
      <c r="G26" s="4">
        <v>22</v>
      </c>
      <c r="I26" s="5">
        <f t="shared" si="2"/>
        <v>16</v>
      </c>
      <c r="J26" s="24">
        <f t="shared" si="3"/>
        <v>0.3902439024390244</v>
      </c>
      <c r="K26" s="5">
        <f t="shared" si="8"/>
        <v>-34</v>
      </c>
      <c r="M26" s="5">
        <f t="shared" si="9"/>
        <v>-11</v>
      </c>
      <c r="N26" s="24">
        <f t="shared" si="10"/>
        <v>-0.36666666666666664</v>
      </c>
      <c r="O26" s="5">
        <f t="shared" si="11"/>
        <v>-23</v>
      </c>
      <c r="Q26" s="5">
        <f t="shared" si="4"/>
        <v>-8</v>
      </c>
      <c r="R26" s="24">
        <f t="shared" si="5"/>
        <v>-0.36363636363636365</v>
      </c>
      <c r="S26" s="5">
        <f t="shared" si="6"/>
        <v>-15</v>
      </c>
      <c r="U26" s="5" t="str">
        <f t="shared" si="7"/>
        <v>Pass</v>
      </c>
      <c r="V26" s="5" t="str">
        <f t="shared" si="0"/>
        <v>Pass</v>
      </c>
      <c r="W26" s="5" t="str">
        <f t="shared" si="0"/>
        <v>Pass</v>
      </c>
      <c r="X26" s="5" t="str">
        <f t="shared" si="1"/>
        <v>Pass</v>
      </c>
    </row>
    <row r="27" spans="2:24" x14ac:dyDescent="0.25">
      <c r="B27" s="5">
        <v>25351</v>
      </c>
      <c r="D27" s="4">
        <v>7</v>
      </c>
      <c r="E27" s="5">
        <v>6</v>
      </c>
      <c r="F27" s="4">
        <v>5</v>
      </c>
      <c r="G27" s="4">
        <v>5</v>
      </c>
      <c r="I27" s="5">
        <f t="shared" si="2"/>
        <v>-1</v>
      </c>
      <c r="J27" s="24">
        <f t="shared" si="3"/>
        <v>-0.16666666666666666</v>
      </c>
      <c r="K27" s="5">
        <f t="shared" si="8"/>
        <v>1</v>
      </c>
      <c r="M27" s="5">
        <f t="shared" si="9"/>
        <v>-1</v>
      </c>
      <c r="N27" s="24">
        <f t="shared" si="10"/>
        <v>-0.2</v>
      </c>
      <c r="O27" s="5">
        <f t="shared" si="11"/>
        <v>2</v>
      </c>
      <c r="Q27" s="5">
        <f t="shared" si="4"/>
        <v>0</v>
      </c>
      <c r="R27" s="24">
        <f t="shared" si="5"/>
        <v>0</v>
      </c>
      <c r="S27" s="5">
        <f t="shared" si="6"/>
        <v>2</v>
      </c>
      <c r="U27" s="5" t="str">
        <f t="shared" si="7"/>
        <v>Pass</v>
      </c>
      <c r="V27" s="5" t="str">
        <f t="shared" si="0"/>
        <v>No Pass</v>
      </c>
      <c r="W27" s="5" t="str">
        <f t="shared" si="0"/>
        <v>No Pass</v>
      </c>
      <c r="X27" s="5" t="str">
        <f t="shared" si="1"/>
        <v>No Pass</v>
      </c>
    </row>
    <row r="28" spans="2:24" x14ac:dyDescent="0.25">
      <c r="B28" s="5">
        <v>25353</v>
      </c>
      <c r="D28" s="4">
        <v>7</v>
      </c>
      <c r="E28" s="5">
        <v>13</v>
      </c>
      <c r="F28" s="4">
        <v>13</v>
      </c>
      <c r="G28" s="4">
        <v>16</v>
      </c>
      <c r="I28" s="5">
        <f t="shared" si="2"/>
        <v>6</v>
      </c>
      <c r="J28" s="24">
        <f t="shared" si="3"/>
        <v>0.46153846153846156</v>
      </c>
      <c r="K28" s="5">
        <f t="shared" si="8"/>
        <v>-6</v>
      </c>
      <c r="M28" s="5">
        <f t="shared" si="9"/>
        <v>0</v>
      </c>
      <c r="N28" s="24">
        <f t="shared" si="10"/>
        <v>0</v>
      </c>
      <c r="O28" s="5">
        <f t="shared" si="11"/>
        <v>-6</v>
      </c>
      <c r="Q28" s="5">
        <f t="shared" si="4"/>
        <v>3</v>
      </c>
      <c r="R28" s="24">
        <f t="shared" si="5"/>
        <v>0.1875</v>
      </c>
      <c r="S28" s="5">
        <f t="shared" si="6"/>
        <v>-9</v>
      </c>
      <c r="U28" s="5" t="str">
        <f t="shared" si="7"/>
        <v>Pass</v>
      </c>
      <c r="V28" s="5" t="str">
        <f t="shared" si="0"/>
        <v>Pass</v>
      </c>
      <c r="W28" s="5" t="str">
        <f t="shared" si="0"/>
        <v>Pass</v>
      </c>
      <c r="X28" s="5" t="str">
        <f t="shared" si="1"/>
        <v>Pass</v>
      </c>
    </row>
    <row r="29" spans="2:24" x14ac:dyDescent="0.25">
      <c r="B29" s="5">
        <v>25356</v>
      </c>
      <c r="D29" s="4">
        <v>25</v>
      </c>
      <c r="E29" s="5">
        <v>30</v>
      </c>
      <c r="F29" s="4">
        <v>25</v>
      </c>
      <c r="G29" s="4">
        <v>20</v>
      </c>
      <c r="I29" s="5">
        <f t="shared" si="2"/>
        <v>5</v>
      </c>
      <c r="J29" s="24">
        <f t="shared" si="3"/>
        <v>0.16666666666666666</v>
      </c>
      <c r="K29" s="5">
        <f t="shared" si="8"/>
        <v>-23</v>
      </c>
      <c r="M29" s="5">
        <f t="shared" si="9"/>
        <v>-5</v>
      </c>
      <c r="N29" s="24">
        <f t="shared" si="10"/>
        <v>-0.2</v>
      </c>
      <c r="O29" s="5">
        <f t="shared" si="11"/>
        <v>-18</v>
      </c>
      <c r="Q29" s="5">
        <f t="shared" si="4"/>
        <v>-5</v>
      </c>
      <c r="R29" s="24">
        <f t="shared" si="5"/>
        <v>-0.25</v>
      </c>
      <c r="S29" s="5">
        <f t="shared" si="6"/>
        <v>-13</v>
      </c>
      <c r="U29" s="5" t="str">
        <f t="shared" si="7"/>
        <v>Pass</v>
      </c>
      <c r="V29" s="5" t="str">
        <f t="shared" si="0"/>
        <v>Pass</v>
      </c>
      <c r="W29" s="5" t="str">
        <f t="shared" si="0"/>
        <v>Pass</v>
      </c>
      <c r="X29" s="5" t="str">
        <f t="shared" si="1"/>
        <v>Pass</v>
      </c>
    </row>
    <row r="30" spans="2:24" x14ac:dyDescent="0.25">
      <c r="B30" s="5">
        <v>25364</v>
      </c>
      <c r="D30" s="4">
        <v>20</v>
      </c>
      <c r="E30" s="5">
        <v>26</v>
      </c>
      <c r="F30" s="4">
        <v>26</v>
      </c>
      <c r="G30" s="4">
        <v>25</v>
      </c>
      <c r="I30" s="5">
        <f t="shared" si="2"/>
        <v>6</v>
      </c>
      <c r="J30" s="24">
        <f t="shared" si="3"/>
        <v>0.23076923076923078</v>
      </c>
      <c r="K30" s="5">
        <f t="shared" si="8"/>
        <v>-19</v>
      </c>
      <c r="M30" s="5">
        <f t="shared" si="9"/>
        <v>0</v>
      </c>
      <c r="N30" s="24">
        <f t="shared" si="10"/>
        <v>0</v>
      </c>
      <c r="O30" s="5">
        <f t="shared" si="11"/>
        <v>-19</v>
      </c>
      <c r="Q30" s="5">
        <f t="shared" si="4"/>
        <v>-1</v>
      </c>
      <c r="R30" s="24">
        <f t="shared" si="5"/>
        <v>-0.04</v>
      </c>
      <c r="S30" s="5">
        <f t="shared" si="6"/>
        <v>-18</v>
      </c>
      <c r="U30" s="5" t="str">
        <f t="shared" si="7"/>
        <v>Pass</v>
      </c>
      <c r="V30" s="5" t="str">
        <f t="shared" si="0"/>
        <v>Pass</v>
      </c>
      <c r="W30" s="5" t="str">
        <f t="shared" si="0"/>
        <v>Pass</v>
      </c>
      <c r="X30" s="5" t="str">
        <f t="shared" si="1"/>
        <v>Pass</v>
      </c>
    </row>
    <row r="31" spans="2:24" x14ac:dyDescent="0.25">
      <c r="B31" s="5">
        <v>25392</v>
      </c>
      <c r="D31" s="4">
        <v>18</v>
      </c>
      <c r="E31" s="5">
        <v>26</v>
      </c>
      <c r="F31" s="4">
        <v>15</v>
      </c>
      <c r="G31" s="4">
        <v>18</v>
      </c>
      <c r="I31" s="5">
        <f t="shared" si="2"/>
        <v>8</v>
      </c>
      <c r="J31" s="24">
        <f t="shared" si="3"/>
        <v>0.30769230769230771</v>
      </c>
      <c r="K31" s="5">
        <f t="shared" si="8"/>
        <v>-19</v>
      </c>
      <c r="M31" s="5">
        <f t="shared" si="9"/>
        <v>-11</v>
      </c>
      <c r="N31" s="24">
        <f t="shared" si="10"/>
        <v>-0.73333333333333328</v>
      </c>
      <c r="O31" s="5">
        <f t="shared" si="11"/>
        <v>-8</v>
      </c>
      <c r="Q31" s="5">
        <f t="shared" si="4"/>
        <v>3</v>
      </c>
      <c r="R31" s="24">
        <f t="shared" si="5"/>
        <v>0.16666666666666666</v>
      </c>
      <c r="S31" s="5">
        <f t="shared" si="6"/>
        <v>-11</v>
      </c>
      <c r="U31" s="5" t="str">
        <f t="shared" si="7"/>
        <v>Pass</v>
      </c>
      <c r="V31" s="5" t="str">
        <f t="shared" si="0"/>
        <v>Pass</v>
      </c>
      <c r="W31" s="5" t="str">
        <f t="shared" si="0"/>
        <v>Pass</v>
      </c>
      <c r="X31" s="5" t="str">
        <f t="shared" si="1"/>
        <v>Pass</v>
      </c>
    </row>
    <row r="32" spans="2:24" x14ac:dyDescent="0.25">
      <c r="B32" s="5">
        <v>25397</v>
      </c>
      <c r="D32" s="4">
        <v>19</v>
      </c>
      <c r="E32" s="5">
        <v>15</v>
      </c>
      <c r="F32" s="4">
        <v>22</v>
      </c>
      <c r="G32" s="4">
        <v>23</v>
      </c>
      <c r="I32" s="5">
        <f t="shared" si="2"/>
        <v>-4</v>
      </c>
      <c r="J32" s="24">
        <f t="shared" si="3"/>
        <v>-0.26666666666666666</v>
      </c>
      <c r="K32" s="5">
        <f t="shared" si="8"/>
        <v>-8</v>
      </c>
      <c r="M32" s="5">
        <f t="shared" si="9"/>
        <v>7</v>
      </c>
      <c r="N32" s="24">
        <f t="shared" si="10"/>
        <v>0.31818181818181818</v>
      </c>
      <c r="O32" s="5">
        <f t="shared" si="11"/>
        <v>-15</v>
      </c>
      <c r="Q32" s="5">
        <f t="shared" si="4"/>
        <v>1</v>
      </c>
      <c r="R32" s="24">
        <f t="shared" si="5"/>
        <v>4.3478260869565216E-2</v>
      </c>
      <c r="S32" s="5">
        <f t="shared" si="6"/>
        <v>-16</v>
      </c>
      <c r="U32" s="5" t="str">
        <f t="shared" si="7"/>
        <v>Pass</v>
      </c>
      <c r="V32" s="5" t="str">
        <f t="shared" si="0"/>
        <v>Pass</v>
      </c>
      <c r="W32" s="5" t="str">
        <f t="shared" si="0"/>
        <v>Pass</v>
      </c>
      <c r="X32" s="5" t="str">
        <f t="shared" si="1"/>
        <v>Pass</v>
      </c>
    </row>
    <row r="33" spans="2:24" x14ac:dyDescent="0.25">
      <c r="B33" s="5">
        <v>25399</v>
      </c>
      <c r="D33" s="4">
        <v>3</v>
      </c>
      <c r="E33" s="5">
        <v>25</v>
      </c>
      <c r="F33" s="4">
        <v>24</v>
      </c>
      <c r="G33" s="4">
        <v>21</v>
      </c>
      <c r="I33" s="5">
        <f t="shared" si="2"/>
        <v>22</v>
      </c>
      <c r="J33" s="24">
        <f t="shared" si="3"/>
        <v>0.88</v>
      </c>
      <c r="K33" s="5">
        <f t="shared" si="8"/>
        <v>-18</v>
      </c>
      <c r="M33" s="5">
        <f t="shared" si="9"/>
        <v>-1</v>
      </c>
      <c r="N33" s="24">
        <f t="shared" si="10"/>
        <v>-4.1666666666666664E-2</v>
      </c>
      <c r="O33" s="5">
        <f t="shared" si="11"/>
        <v>-17</v>
      </c>
      <c r="Q33" s="5">
        <f t="shared" si="4"/>
        <v>-3</v>
      </c>
      <c r="R33" s="24">
        <f t="shared" si="5"/>
        <v>-0.14285714285714285</v>
      </c>
      <c r="S33" s="5">
        <f t="shared" si="6"/>
        <v>-14</v>
      </c>
      <c r="U33" s="5" t="str">
        <f t="shared" si="7"/>
        <v>No Pass</v>
      </c>
      <c r="V33" s="5" t="str">
        <f t="shared" si="0"/>
        <v>Pass</v>
      </c>
      <c r="W33" s="5" t="str">
        <f t="shared" si="0"/>
        <v>Pass</v>
      </c>
      <c r="X33" s="5" t="str">
        <f t="shared" si="1"/>
        <v>Pass</v>
      </c>
    </row>
    <row r="34" spans="2:24" x14ac:dyDescent="0.25">
      <c r="B34" s="5">
        <v>25406</v>
      </c>
      <c r="D34" s="4">
        <v>14</v>
      </c>
      <c r="E34" s="5">
        <v>20</v>
      </c>
      <c r="F34" s="4">
        <v>15</v>
      </c>
      <c r="G34" s="4">
        <v>15</v>
      </c>
      <c r="I34" s="5">
        <f t="shared" si="2"/>
        <v>6</v>
      </c>
      <c r="J34" s="24">
        <f t="shared" si="3"/>
        <v>0.3</v>
      </c>
      <c r="K34" s="5">
        <f t="shared" si="8"/>
        <v>-13</v>
      </c>
      <c r="M34" s="5">
        <f t="shared" si="9"/>
        <v>-5</v>
      </c>
      <c r="N34" s="24">
        <f t="shared" si="10"/>
        <v>-0.33333333333333331</v>
      </c>
      <c r="O34" s="5">
        <f t="shared" si="11"/>
        <v>-8</v>
      </c>
      <c r="Q34" s="5">
        <f t="shared" si="4"/>
        <v>0</v>
      </c>
      <c r="R34" s="24">
        <f t="shared" si="5"/>
        <v>0</v>
      </c>
      <c r="S34" s="5">
        <f t="shared" si="6"/>
        <v>-8</v>
      </c>
      <c r="U34" s="5" t="str">
        <f t="shared" si="7"/>
        <v>Pass</v>
      </c>
      <c r="V34" s="5" t="str">
        <f t="shared" si="0"/>
        <v>Pass</v>
      </c>
      <c r="W34" s="5" t="str">
        <f t="shared" si="0"/>
        <v>Pass</v>
      </c>
      <c r="X34" s="5" t="str">
        <f t="shared" si="1"/>
        <v>Pass</v>
      </c>
    </row>
    <row r="35" spans="2:24" x14ac:dyDescent="0.25">
      <c r="B35" s="5">
        <v>25408</v>
      </c>
      <c r="D35" s="4">
        <v>15</v>
      </c>
      <c r="E35" s="5">
        <v>15</v>
      </c>
      <c r="F35" s="4">
        <v>15</v>
      </c>
      <c r="G35" s="4">
        <v>15</v>
      </c>
      <c r="I35" s="5">
        <f t="shared" si="2"/>
        <v>0</v>
      </c>
      <c r="J35" s="24">
        <f t="shared" si="3"/>
        <v>0</v>
      </c>
      <c r="K35" s="5">
        <f t="shared" si="8"/>
        <v>-8</v>
      </c>
      <c r="M35" s="5">
        <f t="shared" si="9"/>
        <v>0</v>
      </c>
      <c r="N35" s="24">
        <f t="shared" si="10"/>
        <v>0</v>
      </c>
      <c r="O35" s="5">
        <f t="shared" si="11"/>
        <v>-8</v>
      </c>
      <c r="Q35" s="5">
        <f t="shared" si="4"/>
        <v>0</v>
      </c>
      <c r="R35" s="24">
        <f t="shared" si="5"/>
        <v>0</v>
      </c>
      <c r="S35" s="5">
        <f t="shared" si="6"/>
        <v>-8</v>
      </c>
      <c r="U35" s="5" t="str">
        <f t="shared" si="7"/>
        <v>Pass</v>
      </c>
      <c r="V35" s="5" t="str">
        <f t="shared" si="0"/>
        <v>Pass</v>
      </c>
      <c r="W35" s="5" t="str">
        <f t="shared" si="0"/>
        <v>Pass</v>
      </c>
      <c r="X35" s="5" t="str">
        <f t="shared" si="1"/>
        <v>Pass</v>
      </c>
    </row>
    <row r="36" spans="2:24" x14ac:dyDescent="0.25">
      <c r="B36" s="5">
        <v>25446</v>
      </c>
      <c r="D36" s="4">
        <v>25</v>
      </c>
      <c r="E36" s="5">
        <v>16</v>
      </c>
      <c r="F36" s="4">
        <v>14</v>
      </c>
      <c r="G36" s="4">
        <v>20</v>
      </c>
      <c r="I36" s="5">
        <f t="shared" si="2"/>
        <v>-9</v>
      </c>
      <c r="J36" s="24">
        <f t="shared" si="3"/>
        <v>-0.5625</v>
      </c>
      <c r="K36" s="5">
        <f t="shared" si="8"/>
        <v>-9</v>
      </c>
      <c r="M36" s="5">
        <f t="shared" si="9"/>
        <v>-2</v>
      </c>
      <c r="N36" s="24">
        <f t="shared" si="10"/>
        <v>-0.14285714285714285</v>
      </c>
      <c r="O36" s="5">
        <f t="shared" si="11"/>
        <v>-7</v>
      </c>
      <c r="Q36" s="5">
        <f t="shared" si="4"/>
        <v>6</v>
      </c>
      <c r="R36" s="24">
        <f t="shared" si="5"/>
        <v>0.3</v>
      </c>
      <c r="S36" s="5">
        <f t="shared" si="6"/>
        <v>-13</v>
      </c>
      <c r="U36" s="5" t="str">
        <f t="shared" si="7"/>
        <v>Pass</v>
      </c>
      <c r="V36" s="5" t="str">
        <f t="shared" si="0"/>
        <v>Pass</v>
      </c>
      <c r="W36" s="5" t="str">
        <f t="shared" si="0"/>
        <v>Pass</v>
      </c>
      <c r="X36" s="5" t="str">
        <f t="shared" si="1"/>
        <v>Pass</v>
      </c>
    </row>
    <row r="37" spans="2:24" x14ac:dyDescent="0.25">
      <c r="B37" s="5">
        <v>25453</v>
      </c>
      <c r="D37" s="4">
        <v>12</v>
      </c>
      <c r="E37" s="5">
        <v>10</v>
      </c>
      <c r="F37" s="4">
        <v>15</v>
      </c>
      <c r="G37" s="4">
        <v>26</v>
      </c>
      <c r="I37" s="5">
        <f t="shared" si="2"/>
        <v>-2</v>
      </c>
      <c r="J37" s="24">
        <f t="shared" si="3"/>
        <v>-0.2</v>
      </c>
      <c r="K37" s="5">
        <f t="shared" si="8"/>
        <v>-3</v>
      </c>
      <c r="M37" s="5">
        <f t="shared" si="9"/>
        <v>5</v>
      </c>
      <c r="N37" s="24">
        <f t="shared" si="10"/>
        <v>0.33333333333333331</v>
      </c>
      <c r="O37" s="5">
        <f t="shared" si="11"/>
        <v>-8</v>
      </c>
      <c r="Q37" s="5">
        <f t="shared" si="4"/>
        <v>11</v>
      </c>
      <c r="R37" s="24">
        <f t="shared" si="5"/>
        <v>0.42307692307692307</v>
      </c>
      <c r="S37" s="5">
        <f t="shared" si="6"/>
        <v>-19</v>
      </c>
      <c r="U37" s="5" t="str">
        <f t="shared" si="7"/>
        <v>Pass</v>
      </c>
      <c r="V37" s="5" t="str">
        <f t="shared" si="0"/>
        <v>Pass</v>
      </c>
      <c r="W37" s="5" t="str">
        <f t="shared" si="0"/>
        <v>Pass</v>
      </c>
      <c r="X37" s="5" t="str">
        <f t="shared" si="1"/>
        <v>Pass</v>
      </c>
    </row>
    <row r="38" spans="2:24" x14ac:dyDescent="0.25">
      <c r="B38" s="5">
        <v>25460</v>
      </c>
      <c r="D38" s="4">
        <v>16</v>
      </c>
      <c r="E38" s="5">
        <v>12</v>
      </c>
      <c r="F38" s="4">
        <v>16</v>
      </c>
      <c r="G38" s="4">
        <v>25</v>
      </c>
      <c r="I38" s="5">
        <f t="shared" si="2"/>
        <v>-4</v>
      </c>
      <c r="J38" s="24">
        <f t="shared" si="3"/>
        <v>-0.33333333333333331</v>
      </c>
      <c r="K38" s="5">
        <f t="shared" si="8"/>
        <v>-5</v>
      </c>
      <c r="M38" s="5">
        <f t="shared" si="9"/>
        <v>4</v>
      </c>
      <c r="N38" s="24">
        <f t="shared" si="10"/>
        <v>0.25</v>
      </c>
      <c r="O38" s="5">
        <f t="shared" si="11"/>
        <v>-9</v>
      </c>
      <c r="Q38" s="5">
        <f t="shared" si="4"/>
        <v>9</v>
      </c>
      <c r="R38" s="24">
        <f t="shared" si="5"/>
        <v>0.36</v>
      </c>
      <c r="S38" s="5">
        <f t="shared" si="6"/>
        <v>-18</v>
      </c>
      <c r="U38" s="5" t="str">
        <f t="shared" si="7"/>
        <v>Pass</v>
      </c>
      <c r="V38" s="5" t="str">
        <f t="shared" si="0"/>
        <v>Pass</v>
      </c>
      <c r="W38" s="5" t="str">
        <f t="shared" si="0"/>
        <v>Pass</v>
      </c>
      <c r="X38" s="5" t="str">
        <f t="shared" si="1"/>
        <v>Pass</v>
      </c>
    </row>
    <row r="39" spans="2:24" x14ac:dyDescent="0.25">
      <c r="B39" s="5">
        <v>25461</v>
      </c>
      <c r="D39" s="4">
        <v>7</v>
      </c>
      <c r="E39" s="5">
        <v>10</v>
      </c>
      <c r="F39" s="4">
        <v>13</v>
      </c>
      <c r="G39" s="4">
        <v>10</v>
      </c>
      <c r="I39" s="5">
        <f t="shared" si="2"/>
        <v>3</v>
      </c>
      <c r="J39" s="24">
        <f t="shared" si="3"/>
        <v>0.3</v>
      </c>
      <c r="K39" s="5">
        <f t="shared" si="8"/>
        <v>-3</v>
      </c>
      <c r="M39" s="5">
        <f t="shared" si="9"/>
        <v>3</v>
      </c>
      <c r="N39" s="24">
        <f t="shared" si="10"/>
        <v>0.23076923076923078</v>
      </c>
      <c r="O39" s="5">
        <f t="shared" si="11"/>
        <v>-6</v>
      </c>
      <c r="Q39" s="5">
        <f t="shared" si="4"/>
        <v>-3</v>
      </c>
      <c r="R39" s="24">
        <f t="shared" si="5"/>
        <v>-0.3</v>
      </c>
      <c r="S39" s="5">
        <f t="shared" si="6"/>
        <v>-3</v>
      </c>
      <c r="U39" s="5" t="str">
        <f t="shared" si="7"/>
        <v>Pass</v>
      </c>
      <c r="V39" s="5" t="str">
        <f t="shared" si="0"/>
        <v>Pass</v>
      </c>
      <c r="W39" s="5" t="str">
        <f t="shared" si="0"/>
        <v>Pass</v>
      </c>
      <c r="X39" s="5" t="str">
        <f t="shared" si="1"/>
        <v>Pass</v>
      </c>
    </row>
    <row r="40" spans="2:24" x14ac:dyDescent="0.25">
      <c r="B40" s="5">
        <v>25462</v>
      </c>
      <c r="D40" s="4">
        <v>25</v>
      </c>
      <c r="E40" s="5">
        <v>15</v>
      </c>
      <c r="F40" s="4">
        <v>28</v>
      </c>
      <c r="G40" s="4">
        <v>30</v>
      </c>
      <c r="I40" s="5">
        <f t="shared" si="2"/>
        <v>-10</v>
      </c>
      <c r="J40" s="24">
        <f t="shared" si="3"/>
        <v>-0.66666666666666663</v>
      </c>
      <c r="K40" s="5">
        <f t="shared" si="8"/>
        <v>-8</v>
      </c>
      <c r="M40" s="5">
        <f t="shared" si="9"/>
        <v>13</v>
      </c>
      <c r="N40" s="24">
        <f t="shared" si="10"/>
        <v>0.4642857142857143</v>
      </c>
      <c r="O40" s="5">
        <f t="shared" si="11"/>
        <v>-21</v>
      </c>
      <c r="Q40" s="5">
        <f t="shared" si="4"/>
        <v>2</v>
      </c>
      <c r="R40" s="24">
        <f t="shared" si="5"/>
        <v>6.6666666666666666E-2</v>
      </c>
      <c r="S40" s="5">
        <f t="shared" si="6"/>
        <v>-23</v>
      </c>
      <c r="U40" s="5" t="str">
        <f t="shared" si="7"/>
        <v>Pass</v>
      </c>
      <c r="V40" s="5" t="str">
        <f t="shared" si="0"/>
        <v>Pass</v>
      </c>
      <c r="W40" s="5" t="str">
        <f t="shared" si="0"/>
        <v>Pass</v>
      </c>
      <c r="X40" s="5" t="str">
        <f t="shared" si="1"/>
        <v>Pass</v>
      </c>
    </row>
    <row r="41" spans="2:24" x14ac:dyDescent="0.25">
      <c r="B41" s="5">
        <v>25476</v>
      </c>
      <c r="D41" s="4">
        <v>4</v>
      </c>
      <c r="E41" s="5">
        <v>10</v>
      </c>
      <c r="F41" s="4">
        <v>12</v>
      </c>
      <c r="G41" s="4">
        <v>14</v>
      </c>
      <c r="I41" s="5">
        <f t="shared" si="2"/>
        <v>6</v>
      </c>
      <c r="J41" s="24">
        <f t="shared" si="3"/>
        <v>0.6</v>
      </c>
      <c r="K41" s="5">
        <f t="shared" si="8"/>
        <v>-3</v>
      </c>
      <c r="M41" s="5">
        <f t="shared" si="9"/>
        <v>2</v>
      </c>
      <c r="N41" s="24">
        <f t="shared" si="10"/>
        <v>0.16666666666666666</v>
      </c>
      <c r="O41" s="5">
        <f t="shared" si="11"/>
        <v>-5</v>
      </c>
      <c r="Q41" s="5">
        <f t="shared" si="4"/>
        <v>2</v>
      </c>
      <c r="R41" s="24">
        <f t="shared" si="5"/>
        <v>0.14285714285714285</v>
      </c>
      <c r="S41" s="5">
        <f t="shared" si="6"/>
        <v>-7</v>
      </c>
      <c r="U41" s="5" t="str">
        <f t="shared" si="7"/>
        <v>No Pass</v>
      </c>
      <c r="V41" s="5" t="str">
        <f t="shared" si="0"/>
        <v>Pass</v>
      </c>
      <c r="W41" s="5" t="str">
        <f t="shared" si="0"/>
        <v>Pass</v>
      </c>
      <c r="X41" s="5" t="str">
        <f t="shared" si="1"/>
        <v>Pass</v>
      </c>
    </row>
    <row r="42" spans="2:24" x14ac:dyDescent="0.25">
      <c r="B42" s="5">
        <v>25480</v>
      </c>
      <c r="D42" s="4">
        <v>10</v>
      </c>
      <c r="E42" s="5">
        <v>1</v>
      </c>
      <c r="F42" s="4">
        <v>14</v>
      </c>
      <c r="G42" s="4">
        <v>5</v>
      </c>
      <c r="I42" s="5">
        <f t="shared" si="2"/>
        <v>-9</v>
      </c>
      <c r="J42" s="24">
        <f t="shared" si="3"/>
        <v>-9</v>
      </c>
      <c r="K42" s="5">
        <f t="shared" si="8"/>
        <v>6</v>
      </c>
      <c r="M42" s="5">
        <f t="shared" si="9"/>
        <v>13</v>
      </c>
      <c r="N42" s="24">
        <f t="shared" si="10"/>
        <v>0.9285714285714286</v>
      </c>
      <c r="O42" s="5">
        <f t="shared" si="11"/>
        <v>-7</v>
      </c>
      <c r="Q42" s="5">
        <f t="shared" si="4"/>
        <v>-9</v>
      </c>
      <c r="R42" s="24">
        <f t="shared" si="5"/>
        <v>-1.8</v>
      </c>
      <c r="S42" s="5">
        <f t="shared" si="6"/>
        <v>2</v>
      </c>
      <c r="U42" s="5" t="str">
        <f t="shared" si="7"/>
        <v>Pass</v>
      </c>
      <c r="V42" s="5" t="str">
        <f t="shared" si="0"/>
        <v>No Pass</v>
      </c>
      <c r="W42" s="5" t="str">
        <f t="shared" si="0"/>
        <v>Pass</v>
      </c>
      <c r="X42" s="5" t="str">
        <f t="shared" si="1"/>
        <v>No Pass</v>
      </c>
    </row>
    <row r="43" spans="2:24" x14ac:dyDescent="0.25">
      <c r="B43" s="5">
        <v>25491</v>
      </c>
      <c r="D43" s="4">
        <v>6</v>
      </c>
      <c r="E43" s="5">
        <v>15</v>
      </c>
      <c r="F43" s="4">
        <v>14</v>
      </c>
      <c r="G43" s="4">
        <v>12</v>
      </c>
      <c r="I43" s="5">
        <f t="shared" si="2"/>
        <v>9</v>
      </c>
      <c r="J43" s="24">
        <f t="shared" si="3"/>
        <v>0.6</v>
      </c>
      <c r="K43" s="5">
        <f t="shared" si="8"/>
        <v>-8</v>
      </c>
      <c r="M43" s="5">
        <f t="shared" si="9"/>
        <v>-1</v>
      </c>
      <c r="N43" s="24">
        <f t="shared" si="10"/>
        <v>-7.1428571428571425E-2</v>
      </c>
      <c r="O43" s="5">
        <f t="shared" si="11"/>
        <v>-7</v>
      </c>
      <c r="Q43" s="5">
        <f t="shared" si="4"/>
        <v>-2</v>
      </c>
      <c r="R43" s="24">
        <f t="shared" si="5"/>
        <v>-0.16666666666666666</v>
      </c>
      <c r="S43" s="5">
        <f t="shared" si="6"/>
        <v>-5</v>
      </c>
      <c r="U43" s="5" t="str">
        <f t="shared" si="7"/>
        <v>No Pass</v>
      </c>
      <c r="V43" s="5" t="str">
        <f t="shared" si="0"/>
        <v>Pass</v>
      </c>
      <c r="W43" s="5" t="str">
        <f t="shared" si="0"/>
        <v>Pass</v>
      </c>
      <c r="X43" s="5" t="str">
        <f t="shared" si="1"/>
        <v>Pass</v>
      </c>
    </row>
    <row r="44" spans="2:24" x14ac:dyDescent="0.25">
      <c r="B44" s="5">
        <v>25515</v>
      </c>
      <c r="D44" s="4">
        <v>4</v>
      </c>
      <c r="E44" s="5">
        <v>9</v>
      </c>
      <c r="F44" s="4">
        <v>10</v>
      </c>
      <c r="G44" s="4">
        <v>8</v>
      </c>
      <c r="I44" s="5">
        <f t="shared" si="2"/>
        <v>5</v>
      </c>
      <c r="J44" s="24">
        <f t="shared" si="3"/>
        <v>0.55555555555555558</v>
      </c>
      <c r="K44" s="5">
        <f t="shared" si="8"/>
        <v>-2</v>
      </c>
      <c r="M44" s="5">
        <f t="shared" si="9"/>
        <v>1</v>
      </c>
      <c r="N44" s="24">
        <f t="shared" si="10"/>
        <v>0.1</v>
      </c>
      <c r="O44" s="5">
        <f t="shared" si="11"/>
        <v>-3</v>
      </c>
      <c r="Q44" s="5">
        <f t="shared" si="4"/>
        <v>-2</v>
      </c>
      <c r="R44" s="24">
        <f t="shared" si="5"/>
        <v>-0.25</v>
      </c>
      <c r="S44" s="5">
        <f t="shared" si="6"/>
        <v>-1</v>
      </c>
      <c r="U44" s="5" t="str">
        <f t="shared" si="7"/>
        <v>No Pass</v>
      </c>
      <c r="V44" s="5" t="str">
        <f t="shared" si="0"/>
        <v>Pass</v>
      </c>
      <c r="W44" s="5" t="str">
        <f t="shared" si="0"/>
        <v>Pass</v>
      </c>
      <c r="X44" s="5" t="str">
        <f t="shared" si="1"/>
        <v>Pass</v>
      </c>
    </row>
    <row r="45" spans="2:24" x14ac:dyDescent="0.25">
      <c r="B45" s="5">
        <v>25537</v>
      </c>
      <c r="D45" s="4">
        <v>1</v>
      </c>
      <c r="E45" s="5">
        <v>1</v>
      </c>
      <c r="F45" s="4">
        <v>2</v>
      </c>
      <c r="G45" s="4">
        <v>1</v>
      </c>
      <c r="I45" s="5">
        <f t="shared" si="2"/>
        <v>0</v>
      </c>
      <c r="J45" s="24">
        <f t="shared" si="3"/>
        <v>0</v>
      </c>
      <c r="K45" s="5">
        <f t="shared" si="8"/>
        <v>6</v>
      </c>
      <c r="M45" s="5">
        <f t="shared" si="9"/>
        <v>1</v>
      </c>
      <c r="N45" s="24">
        <f t="shared" si="10"/>
        <v>0.5</v>
      </c>
      <c r="O45" s="5">
        <f t="shared" si="11"/>
        <v>5</v>
      </c>
      <c r="Q45" s="5">
        <f t="shared" si="4"/>
        <v>-1</v>
      </c>
      <c r="R45" s="24">
        <f t="shared" si="5"/>
        <v>-1</v>
      </c>
      <c r="S45" s="5">
        <f t="shared" si="6"/>
        <v>6</v>
      </c>
      <c r="U45" s="5" t="str">
        <f t="shared" si="7"/>
        <v>No Pass</v>
      </c>
      <c r="V45" s="5" t="str">
        <f t="shared" si="0"/>
        <v>No Pass</v>
      </c>
      <c r="W45" s="5" t="str">
        <f t="shared" si="0"/>
        <v>No Pass</v>
      </c>
      <c r="X45" s="5" t="str">
        <f t="shared" si="1"/>
        <v>No Pass</v>
      </c>
    </row>
    <row r="46" spans="2:24" x14ac:dyDescent="0.25">
      <c r="B46" s="5">
        <v>25544</v>
      </c>
      <c r="D46" s="4">
        <v>7</v>
      </c>
      <c r="E46" s="5">
        <v>15</v>
      </c>
      <c r="F46" s="4">
        <v>16</v>
      </c>
      <c r="G46" s="4">
        <v>17</v>
      </c>
      <c r="I46" s="5">
        <f t="shared" si="2"/>
        <v>8</v>
      </c>
      <c r="J46" s="24">
        <f t="shared" si="3"/>
        <v>0.53333333333333333</v>
      </c>
      <c r="K46" s="5">
        <f t="shared" si="8"/>
        <v>-8</v>
      </c>
      <c r="M46" s="5">
        <f t="shared" si="9"/>
        <v>1</v>
      </c>
      <c r="N46" s="24">
        <f t="shared" si="10"/>
        <v>6.25E-2</v>
      </c>
      <c r="O46" s="5">
        <f t="shared" si="11"/>
        <v>-9</v>
      </c>
      <c r="Q46" s="5">
        <f t="shared" si="4"/>
        <v>1</v>
      </c>
      <c r="R46" s="24">
        <f t="shared" si="5"/>
        <v>5.8823529411764705E-2</v>
      </c>
      <c r="S46" s="5">
        <f t="shared" si="6"/>
        <v>-10</v>
      </c>
      <c r="U46" s="5" t="str">
        <f t="shared" si="7"/>
        <v>Pass</v>
      </c>
      <c r="V46" s="5" t="str">
        <f t="shared" si="0"/>
        <v>Pass</v>
      </c>
      <c r="W46" s="5" t="str">
        <f t="shared" si="0"/>
        <v>Pass</v>
      </c>
      <c r="X46" s="5" t="str">
        <f t="shared" si="1"/>
        <v>Pass</v>
      </c>
    </row>
    <row r="47" spans="2:24" x14ac:dyDescent="0.25">
      <c r="B47" s="5">
        <v>25558</v>
      </c>
      <c r="D47" s="4">
        <v>20</v>
      </c>
      <c r="E47" s="5">
        <v>18</v>
      </c>
      <c r="F47" s="4">
        <v>19</v>
      </c>
      <c r="G47" s="4">
        <v>15</v>
      </c>
      <c r="I47" s="5">
        <f t="shared" si="2"/>
        <v>-2</v>
      </c>
      <c r="J47" s="24">
        <f t="shared" si="3"/>
        <v>-0.1111111111111111</v>
      </c>
      <c r="K47" s="5">
        <f t="shared" si="8"/>
        <v>-11</v>
      </c>
      <c r="M47" s="5">
        <f t="shared" si="9"/>
        <v>1</v>
      </c>
      <c r="N47" s="24">
        <f t="shared" si="10"/>
        <v>5.2631578947368418E-2</v>
      </c>
      <c r="O47" s="5">
        <f t="shared" si="11"/>
        <v>-12</v>
      </c>
      <c r="Q47" s="5">
        <f t="shared" si="4"/>
        <v>-4</v>
      </c>
      <c r="R47" s="24">
        <f t="shared" si="5"/>
        <v>-0.26666666666666666</v>
      </c>
      <c r="S47" s="5">
        <f t="shared" si="6"/>
        <v>-8</v>
      </c>
      <c r="U47" s="5" t="str">
        <f t="shared" si="7"/>
        <v>Pass</v>
      </c>
      <c r="V47" s="5" t="str">
        <f t="shared" si="0"/>
        <v>Pass</v>
      </c>
      <c r="W47" s="5" t="str">
        <f t="shared" si="0"/>
        <v>Pass</v>
      </c>
      <c r="X47" s="5" t="str">
        <f t="shared" si="1"/>
        <v>Pass</v>
      </c>
    </row>
    <row r="48" spans="2:24" x14ac:dyDescent="0.25">
      <c r="B48" s="5">
        <v>25571</v>
      </c>
      <c r="D48" s="4">
        <v>25</v>
      </c>
      <c r="E48" s="5">
        <v>20</v>
      </c>
      <c r="F48" s="4">
        <v>20</v>
      </c>
      <c r="G48" s="4">
        <v>23</v>
      </c>
      <c r="I48" s="5">
        <f t="shared" si="2"/>
        <v>-5</v>
      </c>
      <c r="J48" s="24">
        <f t="shared" si="3"/>
        <v>-0.25</v>
      </c>
      <c r="K48" s="5">
        <f t="shared" si="8"/>
        <v>-13</v>
      </c>
      <c r="M48" s="5">
        <f t="shared" si="9"/>
        <v>0</v>
      </c>
      <c r="N48" s="24">
        <f t="shared" si="10"/>
        <v>0</v>
      </c>
      <c r="O48" s="5">
        <f t="shared" si="11"/>
        <v>-13</v>
      </c>
      <c r="Q48" s="5">
        <f t="shared" si="4"/>
        <v>3</v>
      </c>
      <c r="R48" s="24">
        <f t="shared" si="5"/>
        <v>0.13043478260869565</v>
      </c>
      <c r="S48" s="5">
        <f t="shared" si="6"/>
        <v>-16</v>
      </c>
      <c r="U48" s="5" t="str">
        <f t="shared" si="7"/>
        <v>Pass</v>
      </c>
      <c r="V48" s="5" t="str">
        <f t="shared" si="0"/>
        <v>Pass</v>
      </c>
      <c r="W48" s="5" t="str">
        <f t="shared" si="0"/>
        <v>Pass</v>
      </c>
      <c r="X48" s="5" t="str">
        <f t="shared" si="1"/>
        <v>Pass</v>
      </c>
    </row>
    <row r="49" spans="2:24" x14ac:dyDescent="0.25">
      <c r="B49" s="5">
        <v>25577</v>
      </c>
      <c r="D49" s="4">
        <v>13</v>
      </c>
      <c r="E49" s="5">
        <v>15</v>
      </c>
      <c r="F49" s="4">
        <v>21</v>
      </c>
      <c r="G49" s="4">
        <v>22</v>
      </c>
      <c r="I49" s="5">
        <f t="shared" si="2"/>
        <v>2</v>
      </c>
      <c r="J49" s="24">
        <f t="shared" si="3"/>
        <v>0.13333333333333333</v>
      </c>
      <c r="K49" s="5">
        <f t="shared" si="8"/>
        <v>-8</v>
      </c>
      <c r="M49" s="5">
        <f t="shared" si="9"/>
        <v>6</v>
      </c>
      <c r="N49" s="24">
        <f t="shared" si="10"/>
        <v>0.2857142857142857</v>
      </c>
      <c r="O49" s="5">
        <f t="shared" si="11"/>
        <v>-14</v>
      </c>
      <c r="Q49" s="5">
        <f t="shared" si="4"/>
        <v>1</v>
      </c>
      <c r="R49" s="24">
        <f t="shared" si="5"/>
        <v>4.5454545454545456E-2</v>
      </c>
      <c r="S49" s="5">
        <f t="shared" si="6"/>
        <v>-15</v>
      </c>
      <c r="U49" s="5" t="str">
        <f t="shared" si="7"/>
        <v>Pass</v>
      </c>
      <c r="V49" s="5" t="str">
        <f t="shared" si="0"/>
        <v>Pass</v>
      </c>
      <c r="W49" s="5" t="str">
        <f t="shared" si="0"/>
        <v>Pass</v>
      </c>
      <c r="X49" s="5" t="str">
        <f t="shared" si="1"/>
        <v>Pass</v>
      </c>
    </row>
    <row r="50" spans="2:24" x14ac:dyDescent="0.25">
      <c r="B50" s="5">
        <v>25580</v>
      </c>
      <c r="D50" s="4">
        <v>15</v>
      </c>
      <c r="E50" s="4">
        <v>15</v>
      </c>
      <c r="F50" s="4">
        <v>21</v>
      </c>
      <c r="G50" s="4">
        <v>20</v>
      </c>
      <c r="I50" s="5">
        <f t="shared" si="2"/>
        <v>0</v>
      </c>
      <c r="J50" s="24">
        <f t="shared" si="3"/>
        <v>0</v>
      </c>
      <c r="K50" s="5">
        <f t="shared" si="8"/>
        <v>-8</v>
      </c>
      <c r="M50" s="5">
        <f t="shared" si="9"/>
        <v>6</v>
      </c>
      <c r="N50" s="24">
        <f t="shared" si="10"/>
        <v>0.2857142857142857</v>
      </c>
      <c r="O50" s="5">
        <f t="shared" si="11"/>
        <v>-14</v>
      </c>
      <c r="Q50" s="5">
        <f t="shared" si="4"/>
        <v>-1</v>
      </c>
      <c r="R50" s="24">
        <f t="shared" si="5"/>
        <v>-0.05</v>
      </c>
      <c r="S50" s="5">
        <f t="shared" si="6"/>
        <v>-13</v>
      </c>
      <c r="U50" s="5" t="str">
        <f t="shared" si="7"/>
        <v>Pass</v>
      </c>
      <c r="V50" s="5" t="str">
        <f t="shared" si="0"/>
        <v>Pass</v>
      </c>
      <c r="W50" s="5" t="str">
        <f t="shared" si="0"/>
        <v>Pass</v>
      </c>
      <c r="X50" s="5" t="str">
        <f t="shared" si="1"/>
        <v>Pass</v>
      </c>
    </row>
    <row r="51" spans="2:24" x14ac:dyDescent="0.25">
      <c r="B51" s="5">
        <v>25611</v>
      </c>
      <c r="D51" s="4">
        <v>13</v>
      </c>
      <c r="E51" s="5">
        <v>15</v>
      </c>
      <c r="F51" s="4">
        <v>18</v>
      </c>
      <c r="G51" s="4">
        <v>15</v>
      </c>
      <c r="I51" s="5">
        <f t="shared" si="2"/>
        <v>2</v>
      </c>
      <c r="J51" s="24">
        <f t="shared" si="3"/>
        <v>0.13333333333333333</v>
      </c>
      <c r="K51" s="5">
        <f t="shared" si="8"/>
        <v>-8</v>
      </c>
      <c r="M51" s="5">
        <f t="shared" si="9"/>
        <v>3</v>
      </c>
      <c r="N51" s="24">
        <f t="shared" si="10"/>
        <v>0.16666666666666666</v>
      </c>
      <c r="O51" s="5">
        <f t="shared" si="11"/>
        <v>-11</v>
      </c>
      <c r="Q51" s="5">
        <f t="shared" si="4"/>
        <v>-3</v>
      </c>
      <c r="R51" s="24">
        <f t="shared" si="5"/>
        <v>-0.2</v>
      </c>
      <c r="S51" s="5">
        <f t="shared" si="6"/>
        <v>-8</v>
      </c>
      <c r="U51" s="5" t="str">
        <f t="shared" si="7"/>
        <v>Pass</v>
      </c>
      <c r="V51" s="5" t="str">
        <f t="shared" si="0"/>
        <v>Pass</v>
      </c>
      <c r="W51" s="5" t="str">
        <f t="shared" si="0"/>
        <v>Pass</v>
      </c>
      <c r="X51" s="5" t="str">
        <f t="shared" si="1"/>
        <v>Pass</v>
      </c>
    </row>
    <row r="52" spans="2:24" x14ac:dyDescent="0.25">
      <c r="B52" s="5">
        <v>25620</v>
      </c>
      <c r="D52" s="4">
        <v>11</v>
      </c>
      <c r="E52" s="5">
        <v>15</v>
      </c>
      <c r="F52" s="4">
        <v>17</v>
      </c>
      <c r="G52" s="4">
        <v>13</v>
      </c>
      <c r="I52" s="5">
        <f t="shared" si="2"/>
        <v>4</v>
      </c>
      <c r="J52" s="24">
        <f t="shared" si="3"/>
        <v>0.26666666666666666</v>
      </c>
      <c r="K52" s="5">
        <f t="shared" si="8"/>
        <v>-8</v>
      </c>
      <c r="M52" s="5">
        <f t="shared" si="9"/>
        <v>2</v>
      </c>
      <c r="N52" s="24">
        <f t="shared" si="10"/>
        <v>0.11764705882352941</v>
      </c>
      <c r="O52" s="5">
        <f t="shared" si="11"/>
        <v>-10</v>
      </c>
      <c r="Q52" s="5">
        <f t="shared" si="4"/>
        <v>-4</v>
      </c>
      <c r="R52" s="24">
        <f t="shared" si="5"/>
        <v>-0.30769230769230771</v>
      </c>
      <c r="S52" s="5">
        <f t="shared" si="6"/>
        <v>-6</v>
      </c>
      <c r="U52" s="5" t="str">
        <f t="shared" si="7"/>
        <v>Pass</v>
      </c>
      <c r="V52" s="5" t="str">
        <f t="shared" si="0"/>
        <v>Pass</v>
      </c>
      <c r="W52" s="5" t="str">
        <f t="shared" si="0"/>
        <v>Pass</v>
      </c>
      <c r="X52" s="5" t="str">
        <f t="shared" si="1"/>
        <v>Pass</v>
      </c>
    </row>
    <row r="53" spans="2:24" x14ac:dyDescent="0.25">
      <c r="B53" s="5">
        <v>25650</v>
      </c>
      <c r="D53" s="4">
        <v>4</v>
      </c>
      <c r="E53" s="5">
        <v>10</v>
      </c>
      <c r="F53" s="4">
        <v>13</v>
      </c>
      <c r="G53" s="4">
        <v>20</v>
      </c>
      <c r="I53" s="5">
        <f t="shared" si="2"/>
        <v>6</v>
      </c>
      <c r="J53" s="24">
        <f t="shared" si="3"/>
        <v>0.6</v>
      </c>
      <c r="K53" s="5">
        <f t="shared" si="8"/>
        <v>-3</v>
      </c>
      <c r="M53" s="5">
        <f t="shared" si="9"/>
        <v>3</v>
      </c>
      <c r="N53" s="24">
        <f t="shared" si="10"/>
        <v>0.23076923076923078</v>
      </c>
      <c r="O53" s="5">
        <f t="shared" si="11"/>
        <v>-6</v>
      </c>
      <c r="Q53" s="5">
        <f t="shared" si="4"/>
        <v>7</v>
      </c>
      <c r="R53" s="24">
        <f t="shared" si="5"/>
        <v>0.35</v>
      </c>
      <c r="S53" s="5">
        <f t="shared" si="6"/>
        <v>-13</v>
      </c>
      <c r="U53" s="5" t="str">
        <f t="shared" si="7"/>
        <v>No Pass</v>
      </c>
      <c r="V53" s="5" t="str">
        <f t="shared" si="0"/>
        <v>Pass</v>
      </c>
      <c r="W53" s="5" t="str">
        <f t="shared" si="0"/>
        <v>Pass</v>
      </c>
      <c r="X53" s="5" t="str">
        <f t="shared" si="1"/>
        <v>Pass</v>
      </c>
    </row>
    <row r="54" spans="2:24" x14ac:dyDescent="0.25">
      <c r="B54" s="5">
        <v>25665</v>
      </c>
      <c r="D54" s="4">
        <v>25</v>
      </c>
      <c r="E54" s="5">
        <v>20</v>
      </c>
      <c r="F54" s="5">
        <v>19</v>
      </c>
      <c r="G54" s="4">
        <v>19</v>
      </c>
      <c r="I54" s="5">
        <f t="shared" si="2"/>
        <v>-5</v>
      </c>
      <c r="J54" s="24">
        <f t="shared" si="3"/>
        <v>-0.25</v>
      </c>
      <c r="K54" s="5">
        <f t="shared" si="8"/>
        <v>-13</v>
      </c>
      <c r="M54" s="5">
        <f t="shared" si="9"/>
        <v>-1</v>
      </c>
      <c r="N54" s="24">
        <f t="shared" si="10"/>
        <v>-5.2631578947368418E-2</v>
      </c>
      <c r="O54" s="5">
        <f t="shared" si="11"/>
        <v>-12</v>
      </c>
      <c r="Q54" s="5">
        <f t="shared" si="4"/>
        <v>0</v>
      </c>
      <c r="R54" s="24">
        <f t="shared" si="5"/>
        <v>0</v>
      </c>
      <c r="S54" s="5">
        <f t="shared" si="6"/>
        <v>-12</v>
      </c>
      <c r="U54" s="5" t="str">
        <f t="shared" si="7"/>
        <v>Pass</v>
      </c>
      <c r="V54" s="5" t="str">
        <f t="shared" si="0"/>
        <v>Pass</v>
      </c>
      <c r="W54" s="5" t="str">
        <f t="shared" si="0"/>
        <v>Pass</v>
      </c>
      <c r="X54" s="5" t="str">
        <f t="shared" si="1"/>
        <v>Pass</v>
      </c>
    </row>
    <row r="55" spans="2:24" x14ac:dyDescent="0.25">
      <c r="B55" s="5">
        <v>25700</v>
      </c>
      <c r="D55" s="4">
        <v>25</v>
      </c>
      <c r="E55" s="5">
        <v>20</v>
      </c>
      <c r="F55" s="5">
        <v>21</v>
      </c>
      <c r="G55" s="4">
        <v>21</v>
      </c>
      <c r="I55" s="5">
        <f t="shared" si="2"/>
        <v>-5</v>
      </c>
      <c r="J55" s="24">
        <f t="shared" si="3"/>
        <v>-0.25</v>
      </c>
      <c r="K55" s="5">
        <f t="shared" si="8"/>
        <v>-13</v>
      </c>
      <c r="M55" s="5">
        <f t="shared" si="9"/>
        <v>1</v>
      </c>
      <c r="N55" s="24">
        <f t="shared" si="10"/>
        <v>4.7619047619047616E-2</v>
      </c>
      <c r="O55" s="5">
        <f t="shared" si="11"/>
        <v>-14</v>
      </c>
      <c r="Q55" s="5">
        <f t="shared" si="4"/>
        <v>0</v>
      </c>
      <c r="R55" s="24">
        <f t="shared" si="5"/>
        <v>0</v>
      </c>
      <c r="S55" s="5">
        <f t="shared" si="6"/>
        <v>-14</v>
      </c>
      <c r="U55" s="5" t="str">
        <f t="shared" si="7"/>
        <v>Pass</v>
      </c>
      <c r="V55" s="5" t="str">
        <f t="shared" si="0"/>
        <v>Pass</v>
      </c>
      <c r="W55" s="5" t="str">
        <f t="shared" si="0"/>
        <v>Pass</v>
      </c>
      <c r="X55" s="5" t="str">
        <f t="shared" si="1"/>
        <v>Pass</v>
      </c>
    </row>
    <row r="56" spans="2:24" x14ac:dyDescent="0.25">
      <c r="B56" s="5">
        <v>25707</v>
      </c>
      <c r="D56" s="4">
        <v>20</v>
      </c>
      <c r="E56" s="5">
        <v>30</v>
      </c>
      <c r="F56" s="5">
        <v>21</v>
      </c>
      <c r="G56" s="4">
        <v>20</v>
      </c>
      <c r="I56" s="5">
        <f t="shared" si="2"/>
        <v>10</v>
      </c>
      <c r="J56" s="24">
        <f t="shared" si="3"/>
        <v>0.33333333333333331</v>
      </c>
      <c r="K56" s="5">
        <f t="shared" si="8"/>
        <v>-23</v>
      </c>
      <c r="M56" s="5">
        <f t="shared" si="9"/>
        <v>-9</v>
      </c>
      <c r="N56" s="24">
        <f t="shared" si="10"/>
        <v>-0.42857142857142855</v>
      </c>
      <c r="O56" s="5">
        <f t="shared" si="11"/>
        <v>-14</v>
      </c>
      <c r="Q56" s="5">
        <f t="shared" si="4"/>
        <v>-1</v>
      </c>
      <c r="R56" s="24">
        <f t="shared" si="5"/>
        <v>-0.05</v>
      </c>
      <c r="S56" s="5">
        <f t="shared" si="6"/>
        <v>-13</v>
      </c>
      <c r="U56" s="5" t="str">
        <f t="shared" si="7"/>
        <v>Pass</v>
      </c>
      <c r="V56" s="5" t="str">
        <f t="shared" si="0"/>
        <v>Pass</v>
      </c>
      <c r="W56" s="5" t="str">
        <f t="shared" si="0"/>
        <v>Pass</v>
      </c>
      <c r="X56" s="5" t="str">
        <f t="shared" si="1"/>
        <v>Pass</v>
      </c>
    </row>
    <row r="57" spans="2:24" x14ac:dyDescent="0.25">
      <c r="B57" s="5">
        <v>25708</v>
      </c>
      <c r="D57" s="4">
        <v>20</v>
      </c>
      <c r="E57" s="5">
        <v>20</v>
      </c>
      <c r="F57" s="5">
        <v>21</v>
      </c>
      <c r="G57" s="4">
        <v>26</v>
      </c>
      <c r="I57" s="5">
        <f t="shared" si="2"/>
        <v>0</v>
      </c>
      <c r="J57" s="24">
        <f t="shared" si="3"/>
        <v>0</v>
      </c>
      <c r="K57" s="5">
        <f t="shared" si="8"/>
        <v>-13</v>
      </c>
      <c r="M57" s="5">
        <f t="shared" si="9"/>
        <v>1</v>
      </c>
      <c r="N57" s="24">
        <f t="shared" si="10"/>
        <v>4.7619047619047616E-2</v>
      </c>
      <c r="O57" s="5">
        <f t="shared" si="11"/>
        <v>-14</v>
      </c>
      <c r="Q57" s="5">
        <f t="shared" si="4"/>
        <v>5</v>
      </c>
      <c r="R57" s="24">
        <f t="shared" si="5"/>
        <v>0.19230769230769232</v>
      </c>
      <c r="S57" s="5">
        <f t="shared" si="6"/>
        <v>-19</v>
      </c>
      <c r="U57" s="5" t="str">
        <f t="shared" si="7"/>
        <v>Pass</v>
      </c>
      <c r="V57" s="5" t="str">
        <f t="shared" si="0"/>
        <v>Pass</v>
      </c>
      <c r="W57" s="5" t="str">
        <f t="shared" si="0"/>
        <v>Pass</v>
      </c>
      <c r="X57" s="5" t="str">
        <f t="shared" si="1"/>
        <v>Pass</v>
      </c>
    </row>
    <row r="58" spans="2:24" x14ac:dyDescent="0.25">
      <c r="B58" s="5">
        <v>25712</v>
      </c>
      <c r="D58" s="4">
        <v>10</v>
      </c>
      <c r="E58" s="5">
        <v>11</v>
      </c>
      <c r="F58" s="5">
        <v>15</v>
      </c>
      <c r="G58" s="4">
        <v>14</v>
      </c>
      <c r="I58" s="5">
        <f t="shared" si="2"/>
        <v>1</v>
      </c>
      <c r="J58" s="24">
        <f t="shared" si="3"/>
        <v>9.0909090909090912E-2</v>
      </c>
      <c r="K58" s="5">
        <f t="shared" si="8"/>
        <v>-4</v>
      </c>
      <c r="M58" s="5">
        <f t="shared" si="9"/>
        <v>4</v>
      </c>
      <c r="N58" s="24">
        <f t="shared" si="10"/>
        <v>0.26666666666666666</v>
      </c>
      <c r="O58" s="5">
        <f t="shared" si="11"/>
        <v>-8</v>
      </c>
      <c r="Q58" s="5">
        <f t="shared" si="4"/>
        <v>-1</v>
      </c>
      <c r="R58" s="24">
        <f t="shared" si="5"/>
        <v>-7.1428571428571425E-2</v>
      </c>
      <c r="S58" s="5">
        <f t="shared" si="6"/>
        <v>-7</v>
      </c>
      <c r="U58" s="5" t="str">
        <f t="shared" si="7"/>
        <v>Pass</v>
      </c>
      <c r="V58" s="5" t="str">
        <f t="shared" si="0"/>
        <v>Pass</v>
      </c>
      <c r="W58" s="5" t="str">
        <f t="shared" si="0"/>
        <v>Pass</v>
      </c>
      <c r="X58" s="5" t="str">
        <f t="shared" si="1"/>
        <v>Pass</v>
      </c>
    </row>
    <row r="59" spans="2:24" x14ac:dyDescent="0.25">
      <c r="B59" s="5">
        <v>25715</v>
      </c>
      <c r="D59" s="4">
        <v>20</v>
      </c>
      <c r="E59" s="4">
        <v>5</v>
      </c>
      <c r="F59" s="4">
        <v>6</v>
      </c>
      <c r="G59" s="4">
        <v>10</v>
      </c>
      <c r="I59" s="5">
        <f t="shared" si="2"/>
        <v>-15</v>
      </c>
      <c r="J59" s="24">
        <f t="shared" si="3"/>
        <v>-3</v>
      </c>
      <c r="K59" s="5">
        <f t="shared" si="8"/>
        <v>2</v>
      </c>
      <c r="M59" s="5">
        <f t="shared" si="9"/>
        <v>1</v>
      </c>
      <c r="N59" s="24">
        <f t="shared" si="10"/>
        <v>0.16666666666666666</v>
      </c>
      <c r="O59" s="5">
        <f t="shared" si="11"/>
        <v>1</v>
      </c>
      <c r="Q59" s="5">
        <f t="shared" si="4"/>
        <v>4</v>
      </c>
      <c r="R59" s="24">
        <f t="shared" si="5"/>
        <v>0.4</v>
      </c>
      <c r="S59" s="5">
        <f t="shared" si="6"/>
        <v>-3</v>
      </c>
      <c r="U59" s="5" t="str">
        <f t="shared" si="7"/>
        <v>Pass</v>
      </c>
      <c r="V59" s="5" t="str">
        <f t="shared" si="0"/>
        <v>No Pass</v>
      </c>
      <c r="W59" s="5" t="str">
        <f t="shared" si="0"/>
        <v>No Pass</v>
      </c>
      <c r="X59" s="5" t="str">
        <f t="shared" si="1"/>
        <v>Pass</v>
      </c>
    </row>
    <row r="60" spans="2:24" x14ac:dyDescent="0.25">
      <c r="B60" s="5">
        <v>25753</v>
      </c>
      <c r="D60" s="4">
        <v>5</v>
      </c>
      <c r="E60" s="4">
        <v>11</v>
      </c>
      <c r="F60" s="4">
        <v>15</v>
      </c>
      <c r="G60" s="4">
        <v>16</v>
      </c>
      <c r="I60" s="5">
        <f t="shared" si="2"/>
        <v>6</v>
      </c>
      <c r="J60" s="24">
        <f t="shared" si="3"/>
        <v>0.54545454545454541</v>
      </c>
      <c r="K60" s="5">
        <f t="shared" si="8"/>
        <v>-4</v>
      </c>
      <c r="M60" s="5">
        <f t="shared" si="9"/>
        <v>4</v>
      </c>
      <c r="N60" s="24">
        <f t="shared" si="10"/>
        <v>0.26666666666666666</v>
      </c>
      <c r="O60" s="5">
        <f t="shared" si="11"/>
        <v>-8</v>
      </c>
      <c r="Q60" s="5">
        <f t="shared" si="4"/>
        <v>1</v>
      </c>
      <c r="R60" s="24">
        <f t="shared" si="5"/>
        <v>6.25E-2</v>
      </c>
      <c r="S60" s="5">
        <f t="shared" si="6"/>
        <v>-9</v>
      </c>
      <c r="U60" s="5" t="str">
        <f t="shared" si="7"/>
        <v>No Pass</v>
      </c>
      <c r="V60" s="5" t="str">
        <f t="shared" si="0"/>
        <v>Pass</v>
      </c>
      <c r="W60" s="5" t="str">
        <f t="shared" si="0"/>
        <v>Pass</v>
      </c>
      <c r="X60" s="5" t="str">
        <f t="shared" si="1"/>
        <v>Pass</v>
      </c>
    </row>
    <row r="61" spans="2:24" x14ac:dyDescent="0.25">
      <c r="B61" s="5">
        <v>25756</v>
      </c>
      <c r="D61" s="4">
        <v>10</v>
      </c>
      <c r="E61" s="4">
        <v>20</v>
      </c>
      <c r="F61" s="4">
        <v>20</v>
      </c>
      <c r="G61" s="4">
        <v>22</v>
      </c>
      <c r="I61" s="5">
        <f t="shared" si="2"/>
        <v>10</v>
      </c>
      <c r="J61" s="24">
        <f t="shared" si="3"/>
        <v>0.5</v>
      </c>
      <c r="K61" s="5">
        <f t="shared" si="8"/>
        <v>-13</v>
      </c>
      <c r="M61" s="5">
        <f t="shared" si="9"/>
        <v>0</v>
      </c>
      <c r="N61" s="24">
        <f t="shared" si="10"/>
        <v>0</v>
      </c>
      <c r="O61" s="5">
        <f t="shared" si="11"/>
        <v>-13</v>
      </c>
      <c r="Q61" s="5">
        <f t="shared" si="4"/>
        <v>2</v>
      </c>
      <c r="R61" s="24">
        <f t="shared" si="5"/>
        <v>9.0909090909090912E-2</v>
      </c>
      <c r="S61" s="5">
        <f t="shared" si="6"/>
        <v>-15</v>
      </c>
      <c r="U61" s="5" t="str">
        <f t="shared" si="7"/>
        <v>Pass</v>
      </c>
      <c r="V61" s="5" t="str">
        <f t="shared" si="0"/>
        <v>Pass</v>
      </c>
      <c r="W61" s="5" t="str">
        <f t="shared" si="0"/>
        <v>Pass</v>
      </c>
      <c r="X61" s="5" t="str">
        <f t="shared" si="1"/>
        <v>Pass</v>
      </c>
    </row>
    <row r="62" spans="2:24" x14ac:dyDescent="0.25">
      <c r="B62" s="5">
        <v>25758</v>
      </c>
      <c r="D62" s="4">
        <v>7</v>
      </c>
      <c r="E62" s="4">
        <v>10</v>
      </c>
      <c r="F62" s="4">
        <v>15</v>
      </c>
      <c r="G62" s="4">
        <v>14</v>
      </c>
      <c r="I62" s="5">
        <f t="shared" si="2"/>
        <v>3</v>
      </c>
      <c r="J62" s="24">
        <f t="shared" si="3"/>
        <v>0.3</v>
      </c>
      <c r="K62" s="5">
        <f t="shared" si="8"/>
        <v>-3</v>
      </c>
      <c r="M62" s="5">
        <f t="shared" si="9"/>
        <v>5</v>
      </c>
      <c r="N62" s="24">
        <f t="shared" si="10"/>
        <v>0.33333333333333331</v>
      </c>
      <c r="O62" s="5">
        <f t="shared" si="11"/>
        <v>-8</v>
      </c>
      <c r="Q62" s="5">
        <f t="shared" si="4"/>
        <v>-1</v>
      </c>
      <c r="R62" s="24">
        <f t="shared" si="5"/>
        <v>-7.1428571428571425E-2</v>
      </c>
      <c r="S62" s="5">
        <f t="shared" si="6"/>
        <v>-7</v>
      </c>
      <c r="U62" s="5" t="str">
        <f t="shared" si="7"/>
        <v>Pass</v>
      </c>
      <c r="V62" s="5" t="str">
        <f t="shared" si="0"/>
        <v>Pass</v>
      </c>
      <c r="W62" s="5" t="str">
        <f t="shared" si="0"/>
        <v>Pass</v>
      </c>
      <c r="X62" s="5" t="str">
        <f t="shared" si="1"/>
        <v>Pass</v>
      </c>
    </row>
    <row r="63" spans="2:24" x14ac:dyDescent="0.25">
      <c r="B63" s="5">
        <v>25767</v>
      </c>
      <c r="D63" s="4">
        <v>15</v>
      </c>
      <c r="E63" s="4">
        <v>1</v>
      </c>
      <c r="F63" s="4">
        <v>3</v>
      </c>
      <c r="G63" s="4">
        <v>10</v>
      </c>
      <c r="I63" s="5">
        <f t="shared" si="2"/>
        <v>-14</v>
      </c>
      <c r="J63" s="24">
        <f t="shared" si="3"/>
        <v>-14</v>
      </c>
      <c r="K63" s="5">
        <f t="shared" si="8"/>
        <v>6</v>
      </c>
      <c r="M63" s="5">
        <f t="shared" si="9"/>
        <v>2</v>
      </c>
      <c r="N63" s="24">
        <f t="shared" si="10"/>
        <v>0.66666666666666663</v>
      </c>
      <c r="O63" s="5">
        <f t="shared" si="11"/>
        <v>4</v>
      </c>
      <c r="Q63" s="5">
        <f t="shared" si="4"/>
        <v>7</v>
      </c>
      <c r="R63" s="24">
        <f t="shared" si="5"/>
        <v>0.7</v>
      </c>
      <c r="S63" s="5">
        <f t="shared" si="6"/>
        <v>-3</v>
      </c>
      <c r="U63" s="5" t="str">
        <f t="shared" si="7"/>
        <v>Pass</v>
      </c>
      <c r="V63" s="5" t="str">
        <f t="shared" si="0"/>
        <v>No Pass</v>
      </c>
      <c r="W63" s="5" t="str">
        <f t="shared" si="0"/>
        <v>No Pass</v>
      </c>
      <c r="X63" s="5" t="str">
        <f t="shared" si="1"/>
        <v>Pass</v>
      </c>
    </row>
    <row r="64" spans="2:24" x14ac:dyDescent="0.25">
      <c r="B64" s="5">
        <v>25771</v>
      </c>
      <c r="D64" s="4">
        <v>12</v>
      </c>
      <c r="E64" s="4">
        <v>15</v>
      </c>
      <c r="F64" s="4">
        <v>14</v>
      </c>
      <c r="G64" s="4">
        <v>13</v>
      </c>
      <c r="I64" s="5">
        <f t="shared" si="2"/>
        <v>3</v>
      </c>
      <c r="J64" s="24">
        <f t="shared" si="3"/>
        <v>0.2</v>
      </c>
      <c r="K64" s="5">
        <f t="shared" si="8"/>
        <v>-8</v>
      </c>
      <c r="M64" s="5">
        <f t="shared" si="9"/>
        <v>-1</v>
      </c>
      <c r="N64" s="24">
        <f t="shared" si="10"/>
        <v>-7.1428571428571425E-2</v>
      </c>
      <c r="O64" s="5">
        <f t="shared" si="11"/>
        <v>-7</v>
      </c>
      <c r="Q64" s="5">
        <f t="shared" si="4"/>
        <v>-1</v>
      </c>
      <c r="R64" s="24">
        <f t="shared" si="5"/>
        <v>-7.6923076923076927E-2</v>
      </c>
      <c r="S64" s="5">
        <f t="shared" si="6"/>
        <v>-6</v>
      </c>
      <c r="U64" s="5" t="str">
        <f t="shared" si="7"/>
        <v>Pass</v>
      </c>
      <c r="V64" s="5" t="str">
        <f t="shared" si="0"/>
        <v>Pass</v>
      </c>
      <c r="W64" s="5" t="str">
        <f t="shared" si="0"/>
        <v>Pass</v>
      </c>
      <c r="X64" s="5" t="str">
        <f t="shared" si="1"/>
        <v>Pass</v>
      </c>
    </row>
    <row r="65" spans="2:24" x14ac:dyDescent="0.25">
      <c r="B65" s="5">
        <v>25781</v>
      </c>
      <c r="D65" s="4">
        <v>18</v>
      </c>
      <c r="E65" s="5">
        <v>20</v>
      </c>
      <c r="F65" s="4">
        <v>22</v>
      </c>
      <c r="G65" s="4">
        <v>21</v>
      </c>
      <c r="I65" s="5">
        <f t="shared" si="2"/>
        <v>2</v>
      </c>
      <c r="J65" s="24">
        <f t="shared" si="3"/>
        <v>0.1</v>
      </c>
      <c r="K65" s="5">
        <f t="shared" si="8"/>
        <v>-13</v>
      </c>
      <c r="M65" s="5">
        <f t="shared" si="9"/>
        <v>2</v>
      </c>
      <c r="N65" s="24">
        <f t="shared" si="10"/>
        <v>9.0909090909090912E-2</v>
      </c>
      <c r="O65" s="5">
        <f t="shared" si="11"/>
        <v>-15</v>
      </c>
      <c r="Q65" s="5">
        <f t="shared" si="4"/>
        <v>-1</v>
      </c>
      <c r="R65" s="24">
        <f t="shared" si="5"/>
        <v>-4.7619047619047616E-2</v>
      </c>
      <c r="S65" s="5">
        <f t="shared" si="6"/>
        <v>-14</v>
      </c>
      <c r="U65" s="5" t="str">
        <f t="shared" si="7"/>
        <v>Pass</v>
      </c>
      <c r="V65" s="5" t="str">
        <f t="shared" si="0"/>
        <v>Pass</v>
      </c>
      <c r="W65" s="5" t="str">
        <f t="shared" si="0"/>
        <v>Pass</v>
      </c>
      <c r="X65" s="5" t="str">
        <f t="shared" si="1"/>
        <v>Pass</v>
      </c>
    </row>
    <row r="66" spans="2:24" x14ac:dyDescent="0.25">
      <c r="B66" s="5">
        <v>25791</v>
      </c>
      <c r="D66" s="4">
        <v>22</v>
      </c>
      <c r="E66" s="5">
        <v>17</v>
      </c>
      <c r="F66" s="4">
        <v>22</v>
      </c>
      <c r="G66" s="4">
        <v>14</v>
      </c>
      <c r="I66" s="5">
        <f t="shared" si="2"/>
        <v>-5</v>
      </c>
      <c r="J66" s="24">
        <f t="shared" si="3"/>
        <v>-0.29411764705882354</v>
      </c>
      <c r="K66" s="5">
        <f t="shared" si="8"/>
        <v>-10</v>
      </c>
      <c r="M66" s="5">
        <f t="shared" si="9"/>
        <v>5</v>
      </c>
      <c r="N66" s="24">
        <f t="shared" si="10"/>
        <v>0.22727272727272727</v>
      </c>
      <c r="O66" s="5">
        <f t="shared" si="11"/>
        <v>-15</v>
      </c>
      <c r="Q66" s="5">
        <f t="shared" si="4"/>
        <v>-8</v>
      </c>
      <c r="R66" s="24">
        <f t="shared" si="5"/>
        <v>-0.5714285714285714</v>
      </c>
      <c r="S66" s="5">
        <f t="shared" si="6"/>
        <v>-7</v>
      </c>
      <c r="U66" s="5" t="str">
        <f t="shared" si="7"/>
        <v>Pass</v>
      </c>
      <c r="V66" s="5" t="str">
        <f t="shared" si="0"/>
        <v>Pass</v>
      </c>
      <c r="W66" s="5" t="str">
        <f t="shared" si="0"/>
        <v>Pass</v>
      </c>
      <c r="X66" s="5" t="str">
        <f t="shared" si="1"/>
        <v>Pass</v>
      </c>
    </row>
    <row r="67" spans="2:24" x14ac:dyDescent="0.25">
      <c r="B67" s="5">
        <v>25806</v>
      </c>
      <c r="D67" s="4">
        <v>15</v>
      </c>
      <c r="E67" s="5">
        <v>15</v>
      </c>
      <c r="F67" s="4">
        <v>15</v>
      </c>
      <c r="G67" s="4">
        <v>20</v>
      </c>
      <c r="I67" s="5">
        <f t="shared" si="2"/>
        <v>0</v>
      </c>
      <c r="J67" s="24">
        <f t="shared" si="3"/>
        <v>0</v>
      </c>
      <c r="K67" s="5">
        <f t="shared" si="8"/>
        <v>-8</v>
      </c>
      <c r="M67" s="5">
        <f t="shared" si="9"/>
        <v>0</v>
      </c>
      <c r="N67" s="24">
        <f t="shared" si="10"/>
        <v>0</v>
      </c>
      <c r="O67" s="5">
        <f t="shared" si="11"/>
        <v>-8</v>
      </c>
      <c r="Q67" s="5">
        <f t="shared" si="4"/>
        <v>5</v>
      </c>
      <c r="R67" s="24">
        <f t="shared" si="5"/>
        <v>0.25</v>
      </c>
      <c r="S67" s="5">
        <f t="shared" si="6"/>
        <v>-13</v>
      </c>
      <c r="U67" s="5" t="str">
        <f t="shared" si="7"/>
        <v>Pass</v>
      </c>
      <c r="V67" s="5" t="str">
        <f t="shared" si="0"/>
        <v>Pass</v>
      </c>
      <c r="W67" s="5" t="str">
        <f t="shared" si="0"/>
        <v>Pass</v>
      </c>
      <c r="X67" s="5" t="str">
        <f t="shared" si="1"/>
        <v>Pass</v>
      </c>
    </row>
    <row r="68" spans="2:24" x14ac:dyDescent="0.25">
      <c r="B68" s="5">
        <v>25817</v>
      </c>
      <c r="D68" s="4">
        <v>6</v>
      </c>
      <c r="E68" s="5">
        <v>6</v>
      </c>
      <c r="F68" s="4">
        <v>7</v>
      </c>
      <c r="G68" s="4">
        <v>6</v>
      </c>
      <c r="I68" s="5">
        <f t="shared" si="2"/>
        <v>0</v>
      </c>
      <c r="J68" s="24">
        <f t="shared" si="3"/>
        <v>0</v>
      </c>
      <c r="K68" s="5">
        <f t="shared" si="8"/>
        <v>1</v>
      </c>
      <c r="M68" s="5">
        <f t="shared" si="9"/>
        <v>1</v>
      </c>
      <c r="N68" s="24">
        <f t="shared" si="10"/>
        <v>0.14285714285714285</v>
      </c>
      <c r="O68" s="5">
        <f t="shared" si="11"/>
        <v>0</v>
      </c>
      <c r="Q68" s="5">
        <f t="shared" si="4"/>
        <v>-1</v>
      </c>
      <c r="R68" s="24">
        <f t="shared" si="5"/>
        <v>-0.16666666666666666</v>
      </c>
      <c r="S68" s="5">
        <f t="shared" si="6"/>
        <v>1</v>
      </c>
      <c r="U68" s="5" t="str">
        <f t="shared" si="7"/>
        <v>No Pass</v>
      </c>
      <c r="V68" s="5" t="str">
        <f t="shared" si="0"/>
        <v>No Pass</v>
      </c>
      <c r="W68" s="5" t="str">
        <f t="shared" si="0"/>
        <v>Pass</v>
      </c>
      <c r="X68" s="5" t="str">
        <f t="shared" si="1"/>
        <v>No Pass</v>
      </c>
    </row>
    <row r="69" spans="2:24" x14ac:dyDescent="0.25">
      <c r="B69" s="5">
        <v>25836</v>
      </c>
      <c r="D69" s="4">
        <v>25</v>
      </c>
      <c r="E69" s="4">
        <v>17</v>
      </c>
      <c r="F69" s="4">
        <v>28</v>
      </c>
      <c r="G69" s="4">
        <v>22</v>
      </c>
      <c r="I69" s="5">
        <f t="shared" si="2"/>
        <v>-8</v>
      </c>
      <c r="J69" s="24">
        <f t="shared" si="3"/>
        <v>-0.47058823529411764</v>
      </c>
      <c r="K69" s="5">
        <f t="shared" si="8"/>
        <v>-10</v>
      </c>
      <c r="M69" s="5">
        <f t="shared" si="9"/>
        <v>11</v>
      </c>
      <c r="N69" s="24">
        <f t="shared" si="10"/>
        <v>0.39285714285714285</v>
      </c>
      <c r="O69" s="5">
        <f t="shared" si="11"/>
        <v>-21</v>
      </c>
      <c r="Q69" s="5">
        <f t="shared" si="4"/>
        <v>-6</v>
      </c>
      <c r="R69" s="24">
        <f t="shared" si="5"/>
        <v>-0.27272727272727271</v>
      </c>
      <c r="S69" s="5">
        <f t="shared" si="6"/>
        <v>-15</v>
      </c>
      <c r="U69" s="5" t="str">
        <f t="shared" si="7"/>
        <v>Pass</v>
      </c>
      <c r="V69" s="5" t="str">
        <f t="shared" si="7"/>
        <v>Pass</v>
      </c>
      <c r="W69" s="5" t="str">
        <f t="shared" si="7"/>
        <v>Pass</v>
      </c>
      <c r="X69" s="5" t="str">
        <f t="shared" si="7"/>
        <v>Pass</v>
      </c>
    </row>
    <row r="70" spans="2:24" x14ac:dyDescent="0.25">
      <c r="B70" s="5">
        <v>25841</v>
      </c>
      <c r="D70" s="4">
        <v>5</v>
      </c>
      <c r="E70" s="4">
        <v>8</v>
      </c>
      <c r="F70" s="4">
        <v>10</v>
      </c>
      <c r="G70" s="4">
        <v>8</v>
      </c>
      <c r="I70" s="5">
        <f t="shared" ref="I70:I133" si="12">E70-D70</f>
        <v>3</v>
      </c>
      <c r="J70" s="24">
        <f t="shared" ref="J70:J133" si="13">I70/E70</f>
        <v>0.375</v>
      </c>
      <c r="K70" s="5">
        <f t="shared" si="8"/>
        <v>-1</v>
      </c>
      <c r="M70" s="5">
        <f t="shared" si="9"/>
        <v>2</v>
      </c>
      <c r="N70" s="24">
        <f t="shared" si="10"/>
        <v>0.2</v>
      </c>
      <c r="O70" s="5">
        <f t="shared" si="11"/>
        <v>-3</v>
      </c>
      <c r="Q70" s="5">
        <f t="shared" ref="Q70:Q133" si="14">G70-F70</f>
        <v>-2</v>
      </c>
      <c r="R70" s="24">
        <f t="shared" ref="R70:R133" si="15">Q70/G70</f>
        <v>-0.25</v>
      </c>
      <c r="S70" s="5">
        <f t="shared" ref="S70:S133" si="16">7-G70</f>
        <v>-1</v>
      </c>
      <c r="U70" s="5" t="str">
        <f t="shared" ref="U70:X133" si="17">IF(D70&gt;=7,"Pass","No Pass")</f>
        <v>No Pass</v>
      </c>
      <c r="V70" s="5" t="str">
        <f t="shared" si="17"/>
        <v>Pass</v>
      </c>
      <c r="W70" s="5" t="str">
        <f t="shared" si="17"/>
        <v>Pass</v>
      </c>
      <c r="X70" s="5" t="str">
        <f t="shared" si="17"/>
        <v>Pass</v>
      </c>
    </row>
    <row r="71" spans="2:24" x14ac:dyDescent="0.25">
      <c r="B71" s="5">
        <v>25849</v>
      </c>
      <c r="D71" s="4">
        <v>13</v>
      </c>
      <c r="E71" s="5">
        <v>15</v>
      </c>
      <c r="F71" s="4">
        <v>12</v>
      </c>
      <c r="G71" s="4">
        <v>19</v>
      </c>
      <c r="I71" s="5">
        <f t="shared" si="12"/>
        <v>2</v>
      </c>
      <c r="J71" s="24">
        <f t="shared" si="13"/>
        <v>0.13333333333333333</v>
      </c>
      <c r="K71" s="5">
        <f t="shared" ref="K71:K134" si="18">7-E71</f>
        <v>-8</v>
      </c>
      <c r="M71" s="5">
        <f t="shared" ref="M71:M134" si="19">F71-E71</f>
        <v>-3</v>
      </c>
      <c r="N71" s="24">
        <f t="shared" ref="N71:N134" si="20">M71/F71</f>
        <v>-0.25</v>
      </c>
      <c r="O71" s="5">
        <f t="shared" ref="O71:O134" si="21">7-F71</f>
        <v>-5</v>
      </c>
      <c r="Q71" s="5">
        <f t="shared" si="14"/>
        <v>7</v>
      </c>
      <c r="R71" s="24">
        <f t="shared" si="15"/>
        <v>0.36842105263157893</v>
      </c>
      <c r="S71" s="5">
        <f t="shared" si="16"/>
        <v>-12</v>
      </c>
      <c r="U71" s="5" t="str">
        <f t="shared" si="17"/>
        <v>Pass</v>
      </c>
      <c r="V71" s="5" t="str">
        <f t="shared" si="17"/>
        <v>Pass</v>
      </c>
      <c r="W71" s="5" t="str">
        <f t="shared" si="17"/>
        <v>Pass</v>
      </c>
      <c r="X71" s="5" t="str">
        <f t="shared" si="17"/>
        <v>Pass</v>
      </c>
    </row>
    <row r="72" spans="2:24" x14ac:dyDescent="0.25">
      <c r="B72" s="5">
        <v>25854</v>
      </c>
      <c r="D72" s="4">
        <v>0</v>
      </c>
      <c r="E72" s="5">
        <v>2</v>
      </c>
      <c r="F72" s="4">
        <v>2</v>
      </c>
      <c r="G72" s="4">
        <v>2</v>
      </c>
      <c r="I72" s="5">
        <f t="shared" si="12"/>
        <v>2</v>
      </c>
      <c r="J72" s="24">
        <f t="shared" si="13"/>
        <v>1</v>
      </c>
      <c r="K72" s="5">
        <f t="shared" si="18"/>
        <v>5</v>
      </c>
      <c r="M72" s="5">
        <f t="shared" si="19"/>
        <v>0</v>
      </c>
      <c r="N72" s="24">
        <f t="shared" si="20"/>
        <v>0</v>
      </c>
      <c r="O72" s="5">
        <f t="shared" si="21"/>
        <v>5</v>
      </c>
      <c r="Q72" s="5">
        <f t="shared" si="14"/>
        <v>0</v>
      </c>
      <c r="R72" s="24">
        <f t="shared" si="15"/>
        <v>0</v>
      </c>
      <c r="S72" s="5">
        <f t="shared" si="16"/>
        <v>5</v>
      </c>
      <c r="U72" s="5" t="str">
        <f t="shared" si="17"/>
        <v>No Pass</v>
      </c>
      <c r="V72" s="5" t="str">
        <f t="shared" si="17"/>
        <v>No Pass</v>
      </c>
      <c r="W72" s="5" t="str">
        <f t="shared" si="17"/>
        <v>No Pass</v>
      </c>
      <c r="X72" s="5" t="str">
        <f t="shared" si="17"/>
        <v>No Pass</v>
      </c>
    </row>
    <row r="73" spans="2:24" x14ac:dyDescent="0.25">
      <c r="B73" s="5">
        <v>25858</v>
      </c>
      <c r="D73" s="4">
        <v>2</v>
      </c>
      <c r="E73" s="5">
        <v>5</v>
      </c>
      <c r="F73" s="4">
        <v>7</v>
      </c>
      <c r="G73" s="4">
        <v>10</v>
      </c>
      <c r="I73" s="5">
        <f t="shared" si="12"/>
        <v>3</v>
      </c>
      <c r="J73" s="24">
        <f t="shared" si="13"/>
        <v>0.6</v>
      </c>
      <c r="K73" s="5">
        <f t="shared" si="18"/>
        <v>2</v>
      </c>
      <c r="M73" s="5">
        <f t="shared" si="19"/>
        <v>2</v>
      </c>
      <c r="N73" s="24">
        <f t="shared" si="20"/>
        <v>0.2857142857142857</v>
      </c>
      <c r="O73" s="5">
        <f t="shared" si="21"/>
        <v>0</v>
      </c>
      <c r="Q73" s="5">
        <f t="shared" si="14"/>
        <v>3</v>
      </c>
      <c r="R73" s="24">
        <f t="shared" si="15"/>
        <v>0.3</v>
      </c>
      <c r="S73" s="5">
        <f t="shared" si="16"/>
        <v>-3</v>
      </c>
      <c r="U73" s="5" t="str">
        <f t="shared" si="17"/>
        <v>No Pass</v>
      </c>
      <c r="V73" s="5" t="str">
        <f t="shared" si="17"/>
        <v>No Pass</v>
      </c>
      <c r="W73" s="5" t="str">
        <f t="shared" si="17"/>
        <v>Pass</v>
      </c>
      <c r="X73" s="5" t="str">
        <f t="shared" si="17"/>
        <v>Pass</v>
      </c>
    </row>
    <row r="74" spans="2:24" x14ac:dyDescent="0.25">
      <c r="B74" s="5">
        <v>25865</v>
      </c>
      <c r="D74" s="4">
        <v>12</v>
      </c>
      <c r="E74" s="5">
        <v>15</v>
      </c>
      <c r="F74" s="4">
        <v>17</v>
      </c>
      <c r="G74" s="4">
        <v>20</v>
      </c>
      <c r="I74" s="5">
        <f t="shared" si="12"/>
        <v>3</v>
      </c>
      <c r="J74" s="24">
        <f t="shared" si="13"/>
        <v>0.2</v>
      </c>
      <c r="K74" s="5">
        <f t="shared" si="18"/>
        <v>-8</v>
      </c>
      <c r="M74" s="5">
        <f t="shared" si="19"/>
        <v>2</v>
      </c>
      <c r="N74" s="24">
        <f t="shared" si="20"/>
        <v>0.11764705882352941</v>
      </c>
      <c r="O74" s="5">
        <f t="shared" si="21"/>
        <v>-10</v>
      </c>
      <c r="Q74" s="5">
        <f t="shared" si="14"/>
        <v>3</v>
      </c>
      <c r="R74" s="24">
        <f t="shared" si="15"/>
        <v>0.15</v>
      </c>
      <c r="S74" s="5">
        <f t="shared" si="16"/>
        <v>-13</v>
      </c>
      <c r="U74" s="5" t="str">
        <f t="shared" si="17"/>
        <v>Pass</v>
      </c>
      <c r="V74" s="5" t="str">
        <f t="shared" si="17"/>
        <v>Pass</v>
      </c>
      <c r="W74" s="5" t="str">
        <f t="shared" si="17"/>
        <v>Pass</v>
      </c>
      <c r="X74" s="5" t="str">
        <f t="shared" si="17"/>
        <v>Pass</v>
      </c>
    </row>
    <row r="75" spans="2:24" x14ac:dyDescent="0.25">
      <c r="B75" s="5">
        <v>25894</v>
      </c>
      <c r="D75" s="4">
        <v>5</v>
      </c>
      <c r="E75" s="5">
        <v>5</v>
      </c>
      <c r="F75" s="4">
        <v>5</v>
      </c>
      <c r="G75" s="4">
        <v>4</v>
      </c>
      <c r="I75" s="5">
        <f t="shared" si="12"/>
        <v>0</v>
      </c>
      <c r="J75" s="24">
        <f t="shared" si="13"/>
        <v>0</v>
      </c>
      <c r="K75" s="5">
        <f t="shared" si="18"/>
        <v>2</v>
      </c>
      <c r="M75" s="5">
        <f t="shared" si="19"/>
        <v>0</v>
      </c>
      <c r="N75" s="24">
        <f t="shared" si="20"/>
        <v>0</v>
      </c>
      <c r="O75" s="5">
        <f t="shared" si="21"/>
        <v>2</v>
      </c>
      <c r="Q75" s="5">
        <f t="shared" si="14"/>
        <v>-1</v>
      </c>
      <c r="R75" s="24">
        <f t="shared" si="15"/>
        <v>-0.25</v>
      </c>
      <c r="S75" s="5">
        <f t="shared" si="16"/>
        <v>3</v>
      </c>
      <c r="U75" s="5" t="str">
        <f t="shared" si="17"/>
        <v>No Pass</v>
      </c>
      <c r="V75" s="5" t="str">
        <f t="shared" si="17"/>
        <v>No Pass</v>
      </c>
      <c r="W75" s="5" t="str">
        <f t="shared" si="17"/>
        <v>No Pass</v>
      </c>
      <c r="X75" s="5" t="str">
        <f t="shared" si="17"/>
        <v>No Pass</v>
      </c>
    </row>
    <row r="76" spans="2:24" x14ac:dyDescent="0.25">
      <c r="B76" s="5">
        <v>25897</v>
      </c>
      <c r="D76" s="4">
        <v>15</v>
      </c>
      <c r="E76" s="5">
        <v>15</v>
      </c>
      <c r="F76" s="4">
        <v>20</v>
      </c>
      <c r="G76" s="4">
        <v>22</v>
      </c>
      <c r="I76" s="5">
        <f t="shared" si="12"/>
        <v>0</v>
      </c>
      <c r="J76" s="24">
        <f t="shared" si="13"/>
        <v>0</v>
      </c>
      <c r="K76" s="5">
        <f t="shared" si="18"/>
        <v>-8</v>
      </c>
      <c r="M76" s="5">
        <f t="shared" si="19"/>
        <v>5</v>
      </c>
      <c r="N76" s="24">
        <f t="shared" si="20"/>
        <v>0.25</v>
      </c>
      <c r="O76" s="5">
        <f t="shared" si="21"/>
        <v>-13</v>
      </c>
      <c r="Q76" s="5">
        <f t="shared" si="14"/>
        <v>2</v>
      </c>
      <c r="R76" s="24">
        <f t="shared" si="15"/>
        <v>9.0909090909090912E-2</v>
      </c>
      <c r="S76" s="5">
        <f t="shared" si="16"/>
        <v>-15</v>
      </c>
      <c r="U76" s="5" t="str">
        <f t="shared" si="17"/>
        <v>Pass</v>
      </c>
      <c r="V76" s="5" t="str">
        <f t="shared" si="17"/>
        <v>Pass</v>
      </c>
      <c r="W76" s="5" t="str">
        <f t="shared" si="17"/>
        <v>Pass</v>
      </c>
      <c r="X76" s="5" t="str">
        <f t="shared" si="17"/>
        <v>Pass</v>
      </c>
    </row>
    <row r="77" spans="2:24" x14ac:dyDescent="0.25">
      <c r="B77" s="5">
        <v>25910</v>
      </c>
      <c r="D77" s="4">
        <v>3</v>
      </c>
      <c r="E77" s="5">
        <v>5</v>
      </c>
      <c r="F77" s="4">
        <v>7</v>
      </c>
      <c r="G77" s="4">
        <v>10</v>
      </c>
      <c r="I77" s="5">
        <f t="shared" si="12"/>
        <v>2</v>
      </c>
      <c r="J77" s="24">
        <f t="shared" si="13"/>
        <v>0.4</v>
      </c>
      <c r="K77" s="5">
        <f t="shared" si="18"/>
        <v>2</v>
      </c>
      <c r="M77" s="5">
        <f t="shared" si="19"/>
        <v>2</v>
      </c>
      <c r="N77" s="24">
        <f t="shared" si="20"/>
        <v>0.2857142857142857</v>
      </c>
      <c r="O77" s="5">
        <f t="shared" si="21"/>
        <v>0</v>
      </c>
      <c r="Q77" s="5">
        <f t="shared" si="14"/>
        <v>3</v>
      </c>
      <c r="R77" s="24">
        <f t="shared" si="15"/>
        <v>0.3</v>
      </c>
      <c r="S77" s="5">
        <f t="shared" si="16"/>
        <v>-3</v>
      </c>
      <c r="U77" s="5" t="str">
        <f t="shared" si="17"/>
        <v>No Pass</v>
      </c>
      <c r="V77" s="5" t="str">
        <f t="shared" si="17"/>
        <v>No Pass</v>
      </c>
      <c r="W77" s="5" t="str">
        <f t="shared" si="17"/>
        <v>Pass</v>
      </c>
      <c r="X77" s="5" t="str">
        <f t="shared" si="17"/>
        <v>Pass</v>
      </c>
    </row>
    <row r="78" spans="2:24" x14ac:dyDescent="0.25">
      <c r="B78" s="5">
        <v>25918</v>
      </c>
      <c r="D78" s="4">
        <v>10</v>
      </c>
      <c r="E78" s="4">
        <v>20</v>
      </c>
      <c r="F78" s="4">
        <v>22</v>
      </c>
      <c r="G78" s="4">
        <v>19</v>
      </c>
      <c r="I78" s="5">
        <f t="shared" si="12"/>
        <v>10</v>
      </c>
      <c r="J78" s="24">
        <f t="shared" si="13"/>
        <v>0.5</v>
      </c>
      <c r="K78" s="5">
        <f t="shared" si="18"/>
        <v>-13</v>
      </c>
      <c r="M78" s="5">
        <f t="shared" si="19"/>
        <v>2</v>
      </c>
      <c r="N78" s="24">
        <f t="shared" si="20"/>
        <v>9.0909090909090912E-2</v>
      </c>
      <c r="O78" s="5">
        <f t="shared" si="21"/>
        <v>-15</v>
      </c>
      <c r="Q78" s="5">
        <f t="shared" si="14"/>
        <v>-3</v>
      </c>
      <c r="R78" s="24">
        <f t="shared" si="15"/>
        <v>-0.15789473684210525</v>
      </c>
      <c r="S78" s="5">
        <f t="shared" si="16"/>
        <v>-12</v>
      </c>
      <c r="U78" s="5" t="str">
        <f t="shared" si="17"/>
        <v>Pass</v>
      </c>
      <c r="V78" s="5" t="str">
        <f t="shared" si="17"/>
        <v>Pass</v>
      </c>
      <c r="W78" s="5" t="str">
        <f t="shared" si="17"/>
        <v>Pass</v>
      </c>
      <c r="X78" s="5" t="str">
        <f t="shared" si="17"/>
        <v>Pass</v>
      </c>
    </row>
    <row r="79" spans="2:24" x14ac:dyDescent="0.25">
      <c r="B79" s="5">
        <v>25964</v>
      </c>
      <c r="D79" s="4">
        <v>20</v>
      </c>
      <c r="E79" s="4">
        <v>10</v>
      </c>
      <c r="F79" s="4">
        <v>12</v>
      </c>
      <c r="G79" s="4">
        <v>15</v>
      </c>
      <c r="I79" s="5">
        <f t="shared" si="12"/>
        <v>-10</v>
      </c>
      <c r="J79" s="24">
        <f t="shared" si="13"/>
        <v>-1</v>
      </c>
      <c r="K79" s="5">
        <f t="shared" si="18"/>
        <v>-3</v>
      </c>
      <c r="M79" s="5">
        <f t="shared" si="19"/>
        <v>2</v>
      </c>
      <c r="N79" s="24">
        <f t="shared" si="20"/>
        <v>0.16666666666666666</v>
      </c>
      <c r="O79" s="5">
        <f t="shared" si="21"/>
        <v>-5</v>
      </c>
      <c r="Q79" s="5">
        <f t="shared" si="14"/>
        <v>3</v>
      </c>
      <c r="R79" s="24">
        <f t="shared" si="15"/>
        <v>0.2</v>
      </c>
      <c r="S79" s="5">
        <f t="shared" si="16"/>
        <v>-8</v>
      </c>
      <c r="U79" s="5" t="str">
        <f t="shared" si="17"/>
        <v>Pass</v>
      </c>
      <c r="V79" s="5" t="str">
        <f t="shared" si="17"/>
        <v>Pass</v>
      </c>
      <c r="W79" s="5" t="str">
        <f t="shared" si="17"/>
        <v>Pass</v>
      </c>
      <c r="X79" s="5" t="str">
        <f t="shared" si="17"/>
        <v>Pass</v>
      </c>
    </row>
    <row r="80" spans="2:24" x14ac:dyDescent="0.25">
      <c r="B80" s="5">
        <v>25975</v>
      </c>
      <c r="D80" s="4">
        <v>15</v>
      </c>
      <c r="E80" s="4">
        <v>10</v>
      </c>
      <c r="F80" s="4">
        <v>12</v>
      </c>
      <c r="G80" s="4">
        <v>15</v>
      </c>
      <c r="I80" s="5">
        <f t="shared" si="12"/>
        <v>-5</v>
      </c>
      <c r="J80" s="24">
        <f t="shared" si="13"/>
        <v>-0.5</v>
      </c>
      <c r="K80" s="5">
        <f t="shared" si="18"/>
        <v>-3</v>
      </c>
      <c r="M80" s="5">
        <f t="shared" si="19"/>
        <v>2</v>
      </c>
      <c r="N80" s="24">
        <f t="shared" si="20"/>
        <v>0.16666666666666666</v>
      </c>
      <c r="O80" s="5">
        <f t="shared" si="21"/>
        <v>-5</v>
      </c>
      <c r="Q80" s="5">
        <f t="shared" si="14"/>
        <v>3</v>
      </c>
      <c r="R80" s="24">
        <f t="shared" si="15"/>
        <v>0.2</v>
      </c>
      <c r="S80" s="5">
        <f t="shared" si="16"/>
        <v>-8</v>
      </c>
      <c r="U80" s="5" t="str">
        <f t="shared" si="17"/>
        <v>Pass</v>
      </c>
      <c r="V80" s="5" t="str">
        <f t="shared" si="17"/>
        <v>Pass</v>
      </c>
      <c r="W80" s="5" t="str">
        <f t="shared" si="17"/>
        <v>Pass</v>
      </c>
      <c r="X80" s="5" t="str">
        <f t="shared" si="17"/>
        <v>Pass</v>
      </c>
    </row>
    <row r="81" spans="2:24" x14ac:dyDescent="0.25">
      <c r="B81" s="5">
        <v>25978</v>
      </c>
      <c r="D81" s="4">
        <v>9</v>
      </c>
      <c r="E81" s="4">
        <v>10</v>
      </c>
      <c r="F81" s="4">
        <v>11</v>
      </c>
      <c r="G81" s="4">
        <v>12</v>
      </c>
      <c r="I81" s="5">
        <f t="shared" si="12"/>
        <v>1</v>
      </c>
      <c r="J81" s="24">
        <f t="shared" si="13"/>
        <v>0.1</v>
      </c>
      <c r="K81" s="5">
        <f t="shared" si="18"/>
        <v>-3</v>
      </c>
      <c r="M81" s="5">
        <f t="shared" si="19"/>
        <v>1</v>
      </c>
      <c r="N81" s="24">
        <f t="shared" si="20"/>
        <v>9.0909090909090912E-2</v>
      </c>
      <c r="O81" s="5">
        <f t="shared" si="21"/>
        <v>-4</v>
      </c>
      <c r="Q81" s="5">
        <f t="shared" si="14"/>
        <v>1</v>
      </c>
      <c r="R81" s="24">
        <f t="shared" si="15"/>
        <v>8.3333333333333329E-2</v>
      </c>
      <c r="S81" s="5">
        <f t="shared" si="16"/>
        <v>-5</v>
      </c>
      <c r="U81" s="5" t="str">
        <f t="shared" si="17"/>
        <v>Pass</v>
      </c>
      <c r="V81" s="5" t="str">
        <f t="shared" si="17"/>
        <v>Pass</v>
      </c>
      <c r="W81" s="5" t="str">
        <f t="shared" si="17"/>
        <v>Pass</v>
      </c>
      <c r="X81" s="5" t="str">
        <f t="shared" si="17"/>
        <v>Pass</v>
      </c>
    </row>
    <row r="82" spans="2:24" x14ac:dyDescent="0.25">
      <c r="B82" s="5">
        <v>25980</v>
      </c>
      <c r="D82" s="4">
        <v>11</v>
      </c>
      <c r="E82" s="4">
        <v>15</v>
      </c>
      <c r="F82" s="4">
        <v>17</v>
      </c>
      <c r="G82" s="4">
        <v>20</v>
      </c>
      <c r="I82" s="5">
        <f t="shared" si="12"/>
        <v>4</v>
      </c>
      <c r="J82" s="24">
        <f t="shared" si="13"/>
        <v>0.26666666666666666</v>
      </c>
      <c r="K82" s="5">
        <f t="shared" si="18"/>
        <v>-8</v>
      </c>
      <c r="M82" s="5">
        <f t="shared" si="19"/>
        <v>2</v>
      </c>
      <c r="N82" s="24">
        <f t="shared" si="20"/>
        <v>0.11764705882352941</v>
      </c>
      <c r="O82" s="5">
        <f t="shared" si="21"/>
        <v>-10</v>
      </c>
      <c r="Q82" s="5">
        <f t="shared" si="14"/>
        <v>3</v>
      </c>
      <c r="R82" s="24">
        <f t="shared" si="15"/>
        <v>0.15</v>
      </c>
      <c r="S82" s="5">
        <f t="shared" si="16"/>
        <v>-13</v>
      </c>
      <c r="U82" s="5" t="str">
        <f t="shared" si="17"/>
        <v>Pass</v>
      </c>
      <c r="V82" s="5" t="str">
        <f t="shared" si="17"/>
        <v>Pass</v>
      </c>
      <c r="W82" s="5" t="str">
        <f t="shared" si="17"/>
        <v>Pass</v>
      </c>
      <c r="X82" s="5" t="str">
        <f t="shared" si="17"/>
        <v>Pass</v>
      </c>
    </row>
    <row r="83" spans="2:24" x14ac:dyDescent="0.25">
      <c r="B83" s="5">
        <v>26002</v>
      </c>
      <c r="D83" s="4">
        <v>1</v>
      </c>
      <c r="E83" s="4">
        <v>1</v>
      </c>
      <c r="F83" s="4">
        <v>2</v>
      </c>
      <c r="G83" s="4">
        <v>5</v>
      </c>
      <c r="I83" s="5">
        <f t="shared" si="12"/>
        <v>0</v>
      </c>
      <c r="J83" s="24">
        <f t="shared" si="13"/>
        <v>0</v>
      </c>
      <c r="K83" s="5">
        <f t="shared" si="18"/>
        <v>6</v>
      </c>
      <c r="M83" s="5">
        <f t="shared" si="19"/>
        <v>1</v>
      </c>
      <c r="N83" s="24">
        <f t="shared" si="20"/>
        <v>0.5</v>
      </c>
      <c r="O83" s="5">
        <f t="shared" si="21"/>
        <v>5</v>
      </c>
      <c r="Q83" s="5">
        <f t="shared" si="14"/>
        <v>3</v>
      </c>
      <c r="R83" s="24">
        <f t="shared" si="15"/>
        <v>0.6</v>
      </c>
      <c r="S83" s="5">
        <f t="shared" si="16"/>
        <v>2</v>
      </c>
      <c r="U83" s="5" t="str">
        <f t="shared" si="17"/>
        <v>No Pass</v>
      </c>
      <c r="V83" s="5" t="str">
        <f t="shared" si="17"/>
        <v>No Pass</v>
      </c>
      <c r="W83" s="5" t="str">
        <f t="shared" si="17"/>
        <v>No Pass</v>
      </c>
      <c r="X83" s="5" t="str">
        <f t="shared" si="17"/>
        <v>No Pass</v>
      </c>
    </row>
    <row r="84" spans="2:24" x14ac:dyDescent="0.25">
      <c r="B84" s="5">
        <v>26005</v>
      </c>
      <c r="D84" s="4">
        <v>25</v>
      </c>
      <c r="E84" s="4">
        <v>25</v>
      </c>
      <c r="F84" s="4">
        <v>25</v>
      </c>
      <c r="G84" s="4">
        <v>25</v>
      </c>
      <c r="I84" s="5">
        <f t="shared" si="12"/>
        <v>0</v>
      </c>
      <c r="J84" s="24">
        <f t="shared" si="13"/>
        <v>0</v>
      </c>
      <c r="K84" s="5">
        <f t="shared" si="18"/>
        <v>-18</v>
      </c>
      <c r="M84" s="5">
        <f t="shared" si="19"/>
        <v>0</v>
      </c>
      <c r="N84" s="24">
        <f t="shared" si="20"/>
        <v>0</v>
      </c>
      <c r="O84" s="5">
        <f t="shared" si="21"/>
        <v>-18</v>
      </c>
      <c r="Q84" s="5">
        <f t="shared" si="14"/>
        <v>0</v>
      </c>
      <c r="R84" s="24">
        <f t="shared" si="15"/>
        <v>0</v>
      </c>
      <c r="S84" s="5">
        <f t="shared" si="16"/>
        <v>-18</v>
      </c>
      <c r="U84" s="5" t="str">
        <f t="shared" si="17"/>
        <v>Pass</v>
      </c>
      <c r="V84" s="5" t="str">
        <f t="shared" si="17"/>
        <v>Pass</v>
      </c>
      <c r="W84" s="5" t="str">
        <f t="shared" si="17"/>
        <v>Pass</v>
      </c>
      <c r="X84" s="5" t="str">
        <f t="shared" si="17"/>
        <v>Pass</v>
      </c>
    </row>
    <row r="85" spans="2:24" x14ac:dyDescent="0.25">
      <c r="B85" s="5">
        <v>26008</v>
      </c>
      <c r="D85" s="4">
        <v>18</v>
      </c>
      <c r="E85" s="5">
        <v>15</v>
      </c>
      <c r="F85" s="4">
        <v>18</v>
      </c>
      <c r="G85" s="4">
        <v>17</v>
      </c>
      <c r="I85" s="5">
        <f t="shared" si="12"/>
        <v>-3</v>
      </c>
      <c r="J85" s="24">
        <f t="shared" si="13"/>
        <v>-0.2</v>
      </c>
      <c r="K85" s="5">
        <f t="shared" si="18"/>
        <v>-8</v>
      </c>
      <c r="M85" s="5">
        <f t="shared" si="19"/>
        <v>3</v>
      </c>
      <c r="N85" s="24">
        <f t="shared" si="20"/>
        <v>0.16666666666666666</v>
      </c>
      <c r="O85" s="5">
        <f t="shared" si="21"/>
        <v>-11</v>
      </c>
      <c r="Q85" s="5">
        <f t="shared" si="14"/>
        <v>-1</v>
      </c>
      <c r="R85" s="24">
        <f t="shared" si="15"/>
        <v>-5.8823529411764705E-2</v>
      </c>
      <c r="S85" s="5">
        <f t="shared" si="16"/>
        <v>-10</v>
      </c>
      <c r="U85" s="5" t="str">
        <f t="shared" si="17"/>
        <v>Pass</v>
      </c>
      <c r="V85" s="5" t="str">
        <f t="shared" si="17"/>
        <v>Pass</v>
      </c>
      <c r="W85" s="5" t="str">
        <f t="shared" si="17"/>
        <v>Pass</v>
      </c>
      <c r="X85" s="5" t="str">
        <f t="shared" si="17"/>
        <v>Pass</v>
      </c>
    </row>
    <row r="86" spans="2:24" x14ac:dyDescent="0.25">
      <c r="B86" s="5">
        <v>26010</v>
      </c>
      <c r="D86" s="4">
        <v>25</v>
      </c>
      <c r="E86" s="5">
        <v>15</v>
      </c>
      <c r="F86" s="4">
        <v>10</v>
      </c>
      <c r="G86" s="4">
        <v>16</v>
      </c>
      <c r="I86" s="5">
        <f t="shared" si="12"/>
        <v>-10</v>
      </c>
      <c r="J86" s="24">
        <f t="shared" si="13"/>
        <v>-0.66666666666666663</v>
      </c>
      <c r="K86" s="5">
        <f t="shared" si="18"/>
        <v>-8</v>
      </c>
      <c r="M86" s="5">
        <f t="shared" si="19"/>
        <v>-5</v>
      </c>
      <c r="N86" s="24">
        <f t="shared" si="20"/>
        <v>-0.5</v>
      </c>
      <c r="O86" s="5">
        <f t="shared" si="21"/>
        <v>-3</v>
      </c>
      <c r="Q86" s="5">
        <f t="shared" si="14"/>
        <v>6</v>
      </c>
      <c r="R86" s="24">
        <f t="shared" si="15"/>
        <v>0.375</v>
      </c>
      <c r="S86" s="5">
        <f t="shared" si="16"/>
        <v>-9</v>
      </c>
      <c r="U86" s="5" t="str">
        <f t="shared" si="17"/>
        <v>Pass</v>
      </c>
      <c r="V86" s="5" t="str">
        <f t="shared" si="17"/>
        <v>Pass</v>
      </c>
      <c r="W86" s="5" t="str">
        <f t="shared" si="17"/>
        <v>Pass</v>
      </c>
      <c r="X86" s="5" t="str">
        <f t="shared" si="17"/>
        <v>Pass</v>
      </c>
    </row>
    <row r="87" spans="2:24" x14ac:dyDescent="0.25">
      <c r="B87" s="5">
        <v>26013</v>
      </c>
      <c r="D87" s="4">
        <v>17</v>
      </c>
      <c r="E87" s="5">
        <v>15</v>
      </c>
      <c r="F87" s="4">
        <v>17</v>
      </c>
      <c r="G87" s="4">
        <v>20</v>
      </c>
      <c r="I87" s="5">
        <f t="shared" si="12"/>
        <v>-2</v>
      </c>
      <c r="J87" s="24">
        <f t="shared" si="13"/>
        <v>-0.13333333333333333</v>
      </c>
      <c r="K87" s="5">
        <f t="shared" si="18"/>
        <v>-8</v>
      </c>
      <c r="M87" s="5">
        <f t="shared" si="19"/>
        <v>2</v>
      </c>
      <c r="N87" s="24">
        <f t="shared" si="20"/>
        <v>0.11764705882352941</v>
      </c>
      <c r="O87" s="5">
        <f t="shared" si="21"/>
        <v>-10</v>
      </c>
      <c r="Q87" s="5">
        <f t="shared" si="14"/>
        <v>3</v>
      </c>
      <c r="R87" s="24">
        <f t="shared" si="15"/>
        <v>0.15</v>
      </c>
      <c r="S87" s="5">
        <f t="shared" si="16"/>
        <v>-13</v>
      </c>
      <c r="U87" s="5" t="str">
        <f t="shared" si="17"/>
        <v>Pass</v>
      </c>
      <c r="V87" s="5" t="str">
        <f t="shared" si="17"/>
        <v>Pass</v>
      </c>
      <c r="W87" s="5" t="str">
        <f t="shared" si="17"/>
        <v>Pass</v>
      </c>
      <c r="X87" s="5" t="str">
        <f t="shared" si="17"/>
        <v>Pass</v>
      </c>
    </row>
    <row r="88" spans="2:24" x14ac:dyDescent="0.25">
      <c r="B88" s="5">
        <v>26019</v>
      </c>
      <c r="D88" s="4">
        <v>15</v>
      </c>
      <c r="E88" s="5">
        <v>15</v>
      </c>
      <c r="F88" s="4">
        <v>18</v>
      </c>
      <c r="G88" s="4">
        <v>20</v>
      </c>
      <c r="I88" s="5">
        <f t="shared" si="12"/>
        <v>0</v>
      </c>
      <c r="J88" s="24">
        <f t="shared" si="13"/>
        <v>0</v>
      </c>
      <c r="K88" s="5">
        <f t="shared" si="18"/>
        <v>-8</v>
      </c>
      <c r="M88" s="5">
        <f t="shared" si="19"/>
        <v>3</v>
      </c>
      <c r="N88" s="24">
        <f t="shared" si="20"/>
        <v>0.16666666666666666</v>
      </c>
      <c r="O88" s="5">
        <f t="shared" si="21"/>
        <v>-11</v>
      </c>
      <c r="Q88" s="5">
        <f t="shared" si="14"/>
        <v>2</v>
      </c>
      <c r="R88" s="24">
        <f t="shared" si="15"/>
        <v>0.1</v>
      </c>
      <c r="S88" s="5">
        <f t="shared" si="16"/>
        <v>-13</v>
      </c>
      <c r="U88" s="5" t="str">
        <f t="shared" si="17"/>
        <v>Pass</v>
      </c>
      <c r="V88" s="5" t="str">
        <f t="shared" si="17"/>
        <v>Pass</v>
      </c>
      <c r="W88" s="5" t="str">
        <f t="shared" si="17"/>
        <v>Pass</v>
      </c>
      <c r="X88" s="5" t="str">
        <f t="shared" si="17"/>
        <v>Pass</v>
      </c>
    </row>
    <row r="89" spans="2:24" x14ac:dyDescent="0.25">
      <c r="B89" s="5">
        <v>26037</v>
      </c>
      <c r="D89" s="4">
        <v>15</v>
      </c>
      <c r="E89" s="5">
        <v>17</v>
      </c>
      <c r="F89" s="4">
        <v>14</v>
      </c>
      <c r="G89" s="4">
        <v>15</v>
      </c>
      <c r="I89" s="5">
        <f t="shared" si="12"/>
        <v>2</v>
      </c>
      <c r="J89" s="24">
        <f t="shared" si="13"/>
        <v>0.11764705882352941</v>
      </c>
      <c r="K89" s="5">
        <f t="shared" si="18"/>
        <v>-10</v>
      </c>
      <c r="M89" s="5">
        <f t="shared" si="19"/>
        <v>-3</v>
      </c>
      <c r="N89" s="24">
        <f t="shared" si="20"/>
        <v>-0.21428571428571427</v>
      </c>
      <c r="O89" s="5">
        <f t="shared" si="21"/>
        <v>-7</v>
      </c>
      <c r="Q89" s="5">
        <f t="shared" si="14"/>
        <v>1</v>
      </c>
      <c r="R89" s="24">
        <f t="shared" si="15"/>
        <v>6.6666666666666666E-2</v>
      </c>
      <c r="S89" s="5">
        <f t="shared" si="16"/>
        <v>-8</v>
      </c>
      <c r="U89" s="5" t="str">
        <f t="shared" si="17"/>
        <v>Pass</v>
      </c>
      <c r="V89" s="5" t="str">
        <f t="shared" si="17"/>
        <v>Pass</v>
      </c>
      <c r="W89" s="5" t="str">
        <f t="shared" si="17"/>
        <v>Pass</v>
      </c>
      <c r="X89" s="5" t="str">
        <f t="shared" si="17"/>
        <v>Pass</v>
      </c>
    </row>
    <row r="90" spans="2:24" x14ac:dyDescent="0.25">
      <c r="B90" s="5">
        <v>26048</v>
      </c>
      <c r="D90" s="4">
        <v>25</v>
      </c>
      <c r="E90" s="5">
        <v>25</v>
      </c>
      <c r="F90" s="4">
        <v>20</v>
      </c>
      <c r="G90" s="4">
        <v>22</v>
      </c>
      <c r="I90" s="5">
        <f t="shared" si="12"/>
        <v>0</v>
      </c>
      <c r="J90" s="24">
        <f t="shared" si="13"/>
        <v>0</v>
      </c>
      <c r="K90" s="5">
        <f t="shared" si="18"/>
        <v>-18</v>
      </c>
      <c r="M90" s="5">
        <f t="shared" si="19"/>
        <v>-5</v>
      </c>
      <c r="N90" s="24">
        <f t="shared" si="20"/>
        <v>-0.25</v>
      </c>
      <c r="O90" s="5">
        <f t="shared" si="21"/>
        <v>-13</v>
      </c>
      <c r="Q90" s="5">
        <f t="shared" si="14"/>
        <v>2</v>
      </c>
      <c r="R90" s="24">
        <f t="shared" si="15"/>
        <v>9.0909090909090912E-2</v>
      </c>
      <c r="S90" s="5">
        <f t="shared" si="16"/>
        <v>-15</v>
      </c>
      <c r="U90" s="5" t="str">
        <f t="shared" si="17"/>
        <v>Pass</v>
      </c>
      <c r="V90" s="5" t="str">
        <f t="shared" si="17"/>
        <v>Pass</v>
      </c>
      <c r="W90" s="5" t="str">
        <f t="shared" si="17"/>
        <v>Pass</v>
      </c>
      <c r="X90" s="5" t="str">
        <f t="shared" si="17"/>
        <v>Pass</v>
      </c>
    </row>
    <row r="91" spans="2:24" x14ac:dyDescent="0.25">
      <c r="B91" s="5">
        <v>26066</v>
      </c>
      <c r="D91" s="4">
        <v>25</v>
      </c>
      <c r="E91" s="5">
        <v>20</v>
      </c>
      <c r="F91" s="4">
        <v>23</v>
      </c>
      <c r="G91" s="4">
        <v>25</v>
      </c>
      <c r="I91" s="5">
        <f t="shared" si="12"/>
        <v>-5</v>
      </c>
      <c r="J91" s="24">
        <f t="shared" si="13"/>
        <v>-0.25</v>
      </c>
      <c r="K91" s="5">
        <f t="shared" si="18"/>
        <v>-13</v>
      </c>
      <c r="M91" s="5">
        <f t="shared" si="19"/>
        <v>3</v>
      </c>
      <c r="N91" s="24">
        <f t="shared" si="20"/>
        <v>0.13043478260869565</v>
      </c>
      <c r="O91" s="5">
        <f t="shared" si="21"/>
        <v>-16</v>
      </c>
      <c r="Q91" s="5">
        <f t="shared" si="14"/>
        <v>2</v>
      </c>
      <c r="R91" s="24">
        <f t="shared" si="15"/>
        <v>0.08</v>
      </c>
      <c r="S91" s="5">
        <f t="shared" si="16"/>
        <v>-18</v>
      </c>
      <c r="U91" s="5" t="str">
        <f t="shared" si="17"/>
        <v>Pass</v>
      </c>
      <c r="V91" s="5" t="str">
        <f t="shared" si="17"/>
        <v>Pass</v>
      </c>
      <c r="W91" s="5" t="str">
        <f t="shared" si="17"/>
        <v>Pass</v>
      </c>
      <c r="X91" s="5" t="str">
        <f t="shared" si="17"/>
        <v>Pass</v>
      </c>
    </row>
    <row r="92" spans="2:24" x14ac:dyDescent="0.25">
      <c r="B92" s="5">
        <v>26068</v>
      </c>
      <c r="D92" s="4">
        <v>5</v>
      </c>
      <c r="E92" s="5">
        <v>6</v>
      </c>
      <c r="F92" s="4">
        <v>7</v>
      </c>
      <c r="G92" s="4">
        <v>9</v>
      </c>
      <c r="I92" s="5">
        <f t="shared" si="12"/>
        <v>1</v>
      </c>
      <c r="J92" s="24">
        <f t="shared" si="13"/>
        <v>0.16666666666666666</v>
      </c>
      <c r="K92" s="5">
        <f t="shared" si="18"/>
        <v>1</v>
      </c>
      <c r="M92" s="5">
        <f t="shared" si="19"/>
        <v>1</v>
      </c>
      <c r="N92" s="24">
        <f t="shared" si="20"/>
        <v>0.14285714285714285</v>
      </c>
      <c r="O92" s="5">
        <f t="shared" si="21"/>
        <v>0</v>
      </c>
      <c r="Q92" s="5">
        <f t="shared" si="14"/>
        <v>2</v>
      </c>
      <c r="R92" s="24">
        <f t="shared" si="15"/>
        <v>0.22222222222222221</v>
      </c>
      <c r="S92" s="5">
        <f t="shared" si="16"/>
        <v>-2</v>
      </c>
      <c r="U92" s="5" t="str">
        <f t="shared" si="17"/>
        <v>No Pass</v>
      </c>
      <c r="V92" s="5" t="str">
        <f t="shared" si="17"/>
        <v>No Pass</v>
      </c>
      <c r="W92" s="5" t="str">
        <f t="shared" si="17"/>
        <v>Pass</v>
      </c>
      <c r="X92" s="5" t="str">
        <f t="shared" si="17"/>
        <v>Pass</v>
      </c>
    </row>
    <row r="93" spans="2:24" x14ac:dyDescent="0.25">
      <c r="B93" s="5">
        <v>26073</v>
      </c>
      <c r="D93" s="4">
        <v>15</v>
      </c>
      <c r="E93" s="5">
        <v>10</v>
      </c>
      <c r="F93" s="4">
        <v>10</v>
      </c>
      <c r="G93" s="4">
        <v>15</v>
      </c>
      <c r="I93" s="5">
        <f t="shared" si="12"/>
        <v>-5</v>
      </c>
      <c r="J93" s="24">
        <f t="shared" si="13"/>
        <v>-0.5</v>
      </c>
      <c r="K93" s="5">
        <f t="shared" si="18"/>
        <v>-3</v>
      </c>
      <c r="M93" s="5">
        <f t="shared" si="19"/>
        <v>0</v>
      </c>
      <c r="N93" s="24">
        <f t="shared" si="20"/>
        <v>0</v>
      </c>
      <c r="O93" s="5">
        <f t="shared" si="21"/>
        <v>-3</v>
      </c>
      <c r="Q93" s="5">
        <f t="shared" si="14"/>
        <v>5</v>
      </c>
      <c r="R93" s="24">
        <f t="shared" si="15"/>
        <v>0.33333333333333331</v>
      </c>
      <c r="S93" s="5">
        <f t="shared" si="16"/>
        <v>-8</v>
      </c>
      <c r="U93" s="5" t="str">
        <f t="shared" si="17"/>
        <v>Pass</v>
      </c>
      <c r="V93" s="5" t="str">
        <f t="shared" si="17"/>
        <v>Pass</v>
      </c>
      <c r="W93" s="5" t="str">
        <f t="shared" si="17"/>
        <v>Pass</v>
      </c>
      <c r="X93" s="5" t="str">
        <f t="shared" si="17"/>
        <v>Pass</v>
      </c>
    </row>
    <row r="94" spans="2:24" x14ac:dyDescent="0.25">
      <c r="B94" s="5">
        <v>26087</v>
      </c>
      <c r="D94" s="4">
        <v>4</v>
      </c>
      <c r="E94" s="5">
        <v>5</v>
      </c>
      <c r="F94" s="4">
        <v>8</v>
      </c>
      <c r="G94" s="4">
        <v>10</v>
      </c>
      <c r="I94" s="5">
        <f t="shared" si="12"/>
        <v>1</v>
      </c>
      <c r="J94" s="24">
        <f t="shared" si="13"/>
        <v>0.2</v>
      </c>
      <c r="K94" s="5">
        <f t="shared" si="18"/>
        <v>2</v>
      </c>
      <c r="M94" s="5">
        <f t="shared" si="19"/>
        <v>3</v>
      </c>
      <c r="N94" s="24">
        <f t="shared" si="20"/>
        <v>0.375</v>
      </c>
      <c r="O94" s="5">
        <f t="shared" si="21"/>
        <v>-1</v>
      </c>
      <c r="Q94" s="5">
        <f t="shared" si="14"/>
        <v>2</v>
      </c>
      <c r="R94" s="24">
        <f t="shared" si="15"/>
        <v>0.2</v>
      </c>
      <c r="S94" s="5">
        <f t="shared" si="16"/>
        <v>-3</v>
      </c>
      <c r="U94" s="5" t="str">
        <f t="shared" si="17"/>
        <v>No Pass</v>
      </c>
      <c r="V94" s="5" t="str">
        <f t="shared" si="17"/>
        <v>No Pass</v>
      </c>
      <c r="W94" s="5" t="str">
        <f t="shared" si="17"/>
        <v>Pass</v>
      </c>
      <c r="X94" s="5" t="str">
        <f t="shared" si="17"/>
        <v>Pass</v>
      </c>
    </row>
    <row r="95" spans="2:24" x14ac:dyDescent="0.25">
      <c r="B95" s="5">
        <v>26089</v>
      </c>
      <c r="D95" s="4">
        <v>9</v>
      </c>
      <c r="E95" s="5">
        <v>9</v>
      </c>
      <c r="F95" s="4">
        <v>10</v>
      </c>
      <c r="G95" s="4">
        <v>15</v>
      </c>
      <c r="I95" s="5">
        <f t="shared" si="12"/>
        <v>0</v>
      </c>
      <c r="J95" s="24">
        <f t="shared" si="13"/>
        <v>0</v>
      </c>
      <c r="K95" s="5">
        <f t="shared" si="18"/>
        <v>-2</v>
      </c>
      <c r="M95" s="5">
        <f t="shared" si="19"/>
        <v>1</v>
      </c>
      <c r="N95" s="24">
        <f t="shared" si="20"/>
        <v>0.1</v>
      </c>
      <c r="O95" s="5">
        <f t="shared" si="21"/>
        <v>-3</v>
      </c>
      <c r="Q95" s="5">
        <f t="shared" si="14"/>
        <v>5</v>
      </c>
      <c r="R95" s="24">
        <f t="shared" si="15"/>
        <v>0.33333333333333331</v>
      </c>
      <c r="S95" s="5">
        <f t="shared" si="16"/>
        <v>-8</v>
      </c>
      <c r="U95" s="5" t="str">
        <f t="shared" si="17"/>
        <v>Pass</v>
      </c>
      <c r="V95" s="5" t="str">
        <f t="shared" si="17"/>
        <v>Pass</v>
      </c>
      <c r="W95" s="5" t="str">
        <f t="shared" si="17"/>
        <v>Pass</v>
      </c>
      <c r="X95" s="5" t="str">
        <f t="shared" si="17"/>
        <v>Pass</v>
      </c>
    </row>
    <row r="96" spans="2:24" x14ac:dyDescent="0.25">
      <c r="B96" s="5">
        <v>26104</v>
      </c>
      <c r="D96" s="4">
        <v>20</v>
      </c>
      <c r="E96" s="5">
        <v>12</v>
      </c>
      <c r="F96" s="4">
        <v>10</v>
      </c>
      <c r="G96" s="4">
        <v>15</v>
      </c>
      <c r="I96" s="5">
        <f t="shared" si="12"/>
        <v>-8</v>
      </c>
      <c r="J96" s="24">
        <f t="shared" si="13"/>
        <v>-0.66666666666666663</v>
      </c>
      <c r="K96" s="5">
        <f t="shared" si="18"/>
        <v>-5</v>
      </c>
      <c r="M96" s="5">
        <f t="shared" si="19"/>
        <v>-2</v>
      </c>
      <c r="N96" s="24">
        <f t="shared" si="20"/>
        <v>-0.2</v>
      </c>
      <c r="O96" s="5">
        <f t="shared" si="21"/>
        <v>-3</v>
      </c>
      <c r="Q96" s="5">
        <f t="shared" si="14"/>
        <v>5</v>
      </c>
      <c r="R96" s="24">
        <f t="shared" si="15"/>
        <v>0.33333333333333331</v>
      </c>
      <c r="S96" s="5">
        <f t="shared" si="16"/>
        <v>-8</v>
      </c>
      <c r="U96" s="5" t="str">
        <f t="shared" si="17"/>
        <v>Pass</v>
      </c>
      <c r="V96" s="5" t="str">
        <f t="shared" si="17"/>
        <v>Pass</v>
      </c>
      <c r="W96" s="5" t="str">
        <f t="shared" si="17"/>
        <v>Pass</v>
      </c>
      <c r="X96" s="5" t="str">
        <f t="shared" si="17"/>
        <v>Pass</v>
      </c>
    </row>
    <row r="97" spans="2:24" x14ac:dyDescent="0.25">
      <c r="B97" s="5">
        <v>26113</v>
      </c>
      <c r="D97" s="4">
        <v>22</v>
      </c>
      <c r="E97" s="5">
        <v>15</v>
      </c>
      <c r="F97" s="4">
        <v>20</v>
      </c>
      <c r="G97" s="4">
        <v>22</v>
      </c>
      <c r="I97" s="5">
        <f t="shared" si="12"/>
        <v>-7</v>
      </c>
      <c r="J97" s="24">
        <f t="shared" si="13"/>
        <v>-0.46666666666666667</v>
      </c>
      <c r="K97" s="5">
        <f t="shared" si="18"/>
        <v>-8</v>
      </c>
      <c r="M97" s="5">
        <f t="shared" si="19"/>
        <v>5</v>
      </c>
      <c r="N97" s="24">
        <f t="shared" si="20"/>
        <v>0.25</v>
      </c>
      <c r="O97" s="5">
        <f t="shared" si="21"/>
        <v>-13</v>
      </c>
      <c r="Q97" s="5">
        <f t="shared" si="14"/>
        <v>2</v>
      </c>
      <c r="R97" s="24">
        <f t="shared" si="15"/>
        <v>9.0909090909090912E-2</v>
      </c>
      <c r="S97" s="5">
        <f t="shared" si="16"/>
        <v>-15</v>
      </c>
      <c r="U97" s="5" t="str">
        <f t="shared" si="17"/>
        <v>Pass</v>
      </c>
      <c r="V97" s="5" t="str">
        <f t="shared" si="17"/>
        <v>Pass</v>
      </c>
      <c r="W97" s="5" t="str">
        <f t="shared" si="17"/>
        <v>Pass</v>
      </c>
      <c r="X97" s="5" t="str">
        <f t="shared" si="17"/>
        <v>Pass</v>
      </c>
    </row>
    <row r="98" spans="2:24" x14ac:dyDescent="0.25">
      <c r="B98" s="5">
        <v>26146</v>
      </c>
      <c r="D98" s="4">
        <v>7</v>
      </c>
      <c r="E98" s="5">
        <v>4</v>
      </c>
      <c r="F98" s="4">
        <v>10</v>
      </c>
      <c r="G98" s="4">
        <v>9</v>
      </c>
      <c r="I98" s="5">
        <f t="shared" si="12"/>
        <v>-3</v>
      </c>
      <c r="J98" s="24">
        <f t="shared" si="13"/>
        <v>-0.75</v>
      </c>
      <c r="K98" s="5">
        <f t="shared" si="18"/>
        <v>3</v>
      </c>
      <c r="M98" s="5">
        <f t="shared" si="19"/>
        <v>6</v>
      </c>
      <c r="N98" s="24">
        <f t="shared" si="20"/>
        <v>0.6</v>
      </c>
      <c r="O98" s="5">
        <f t="shared" si="21"/>
        <v>-3</v>
      </c>
      <c r="Q98" s="5">
        <f t="shared" si="14"/>
        <v>-1</v>
      </c>
      <c r="R98" s="24">
        <f t="shared" si="15"/>
        <v>-0.1111111111111111</v>
      </c>
      <c r="S98" s="5">
        <f t="shared" si="16"/>
        <v>-2</v>
      </c>
      <c r="U98" s="5" t="str">
        <f t="shared" si="17"/>
        <v>Pass</v>
      </c>
      <c r="V98" s="5" t="str">
        <f t="shared" si="17"/>
        <v>No Pass</v>
      </c>
      <c r="W98" s="5" t="str">
        <f t="shared" si="17"/>
        <v>Pass</v>
      </c>
      <c r="X98" s="5" t="str">
        <f t="shared" si="17"/>
        <v>Pass</v>
      </c>
    </row>
    <row r="99" spans="2:24" x14ac:dyDescent="0.25">
      <c r="B99" s="5">
        <v>26150</v>
      </c>
      <c r="D99" s="4">
        <v>7</v>
      </c>
      <c r="E99" s="4">
        <v>13</v>
      </c>
      <c r="F99" s="4">
        <v>15</v>
      </c>
      <c r="G99" s="4">
        <v>9</v>
      </c>
      <c r="I99" s="5">
        <f t="shared" si="12"/>
        <v>6</v>
      </c>
      <c r="J99" s="24">
        <f t="shared" si="13"/>
        <v>0.46153846153846156</v>
      </c>
      <c r="K99" s="5">
        <f t="shared" si="18"/>
        <v>-6</v>
      </c>
      <c r="M99" s="5">
        <f t="shared" si="19"/>
        <v>2</v>
      </c>
      <c r="N99" s="24">
        <f t="shared" si="20"/>
        <v>0.13333333333333333</v>
      </c>
      <c r="O99" s="5">
        <f t="shared" si="21"/>
        <v>-8</v>
      </c>
      <c r="Q99" s="5">
        <f t="shared" si="14"/>
        <v>-6</v>
      </c>
      <c r="R99" s="24">
        <f t="shared" si="15"/>
        <v>-0.66666666666666663</v>
      </c>
      <c r="S99" s="5">
        <f t="shared" si="16"/>
        <v>-2</v>
      </c>
      <c r="U99" s="5" t="str">
        <f t="shared" si="17"/>
        <v>Pass</v>
      </c>
      <c r="V99" s="5" t="str">
        <f t="shared" si="17"/>
        <v>Pass</v>
      </c>
      <c r="W99" s="5" t="str">
        <f t="shared" si="17"/>
        <v>Pass</v>
      </c>
      <c r="X99" s="5" t="str">
        <f t="shared" si="17"/>
        <v>Pass</v>
      </c>
    </row>
    <row r="100" spans="2:24" x14ac:dyDescent="0.25">
      <c r="B100" s="5">
        <v>26166</v>
      </c>
      <c r="D100" s="4">
        <v>14</v>
      </c>
      <c r="E100" s="4">
        <v>10</v>
      </c>
      <c r="F100" s="4">
        <v>15</v>
      </c>
      <c r="G100" s="4">
        <v>12</v>
      </c>
      <c r="I100" s="5">
        <f t="shared" si="12"/>
        <v>-4</v>
      </c>
      <c r="J100" s="24">
        <f t="shared" si="13"/>
        <v>-0.4</v>
      </c>
      <c r="K100" s="5">
        <f t="shared" si="18"/>
        <v>-3</v>
      </c>
      <c r="M100" s="5">
        <f t="shared" si="19"/>
        <v>5</v>
      </c>
      <c r="N100" s="24">
        <f t="shared" si="20"/>
        <v>0.33333333333333331</v>
      </c>
      <c r="O100" s="5">
        <f t="shared" si="21"/>
        <v>-8</v>
      </c>
      <c r="Q100" s="5">
        <f t="shared" si="14"/>
        <v>-3</v>
      </c>
      <c r="R100" s="24">
        <f t="shared" si="15"/>
        <v>-0.25</v>
      </c>
      <c r="S100" s="5">
        <f t="shared" si="16"/>
        <v>-5</v>
      </c>
      <c r="U100" s="5" t="str">
        <f t="shared" si="17"/>
        <v>Pass</v>
      </c>
      <c r="V100" s="5" t="str">
        <f t="shared" si="17"/>
        <v>Pass</v>
      </c>
      <c r="W100" s="5" t="str">
        <f t="shared" si="17"/>
        <v>Pass</v>
      </c>
      <c r="X100" s="5" t="str">
        <f t="shared" si="17"/>
        <v>Pass</v>
      </c>
    </row>
    <row r="101" spans="2:24" x14ac:dyDescent="0.25">
      <c r="B101" s="5">
        <v>26169</v>
      </c>
      <c r="D101" s="4">
        <v>25</v>
      </c>
      <c r="E101" s="5">
        <v>25</v>
      </c>
      <c r="F101" s="4">
        <v>26</v>
      </c>
      <c r="G101" s="4">
        <v>28</v>
      </c>
      <c r="I101" s="5">
        <f t="shared" si="12"/>
        <v>0</v>
      </c>
      <c r="J101" s="24">
        <f t="shared" si="13"/>
        <v>0</v>
      </c>
      <c r="K101" s="5">
        <f t="shared" si="18"/>
        <v>-18</v>
      </c>
      <c r="M101" s="5">
        <f t="shared" si="19"/>
        <v>1</v>
      </c>
      <c r="N101" s="24">
        <f t="shared" si="20"/>
        <v>3.8461538461538464E-2</v>
      </c>
      <c r="O101" s="5">
        <f t="shared" si="21"/>
        <v>-19</v>
      </c>
      <c r="Q101" s="5">
        <f t="shared" si="14"/>
        <v>2</v>
      </c>
      <c r="R101" s="24">
        <f t="shared" si="15"/>
        <v>7.1428571428571425E-2</v>
      </c>
      <c r="S101" s="5">
        <f t="shared" si="16"/>
        <v>-21</v>
      </c>
      <c r="U101" s="5" t="str">
        <f t="shared" si="17"/>
        <v>Pass</v>
      </c>
      <c r="V101" s="5" t="str">
        <f t="shared" si="17"/>
        <v>Pass</v>
      </c>
      <c r="W101" s="5" t="str">
        <f t="shared" si="17"/>
        <v>Pass</v>
      </c>
      <c r="X101" s="5" t="str">
        <f t="shared" si="17"/>
        <v>Pass</v>
      </c>
    </row>
    <row r="102" spans="2:24" x14ac:dyDescent="0.25">
      <c r="B102" s="5">
        <v>26173</v>
      </c>
      <c r="D102" s="4">
        <v>1</v>
      </c>
      <c r="E102" s="5">
        <v>1</v>
      </c>
      <c r="F102" s="4">
        <v>2</v>
      </c>
      <c r="G102" s="4">
        <v>6</v>
      </c>
      <c r="I102" s="5">
        <f t="shared" si="12"/>
        <v>0</v>
      </c>
      <c r="J102" s="24">
        <f t="shared" si="13"/>
        <v>0</v>
      </c>
      <c r="K102" s="5">
        <f t="shared" si="18"/>
        <v>6</v>
      </c>
      <c r="M102" s="5">
        <f t="shared" si="19"/>
        <v>1</v>
      </c>
      <c r="N102" s="24">
        <f t="shared" si="20"/>
        <v>0.5</v>
      </c>
      <c r="O102" s="5">
        <f t="shared" si="21"/>
        <v>5</v>
      </c>
      <c r="Q102" s="5">
        <f t="shared" si="14"/>
        <v>4</v>
      </c>
      <c r="R102" s="24">
        <f t="shared" si="15"/>
        <v>0.66666666666666663</v>
      </c>
      <c r="S102" s="5">
        <f t="shared" si="16"/>
        <v>1</v>
      </c>
      <c r="U102" s="5" t="str">
        <f t="shared" si="17"/>
        <v>No Pass</v>
      </c>
      <c r="V102" s="5" t="str">
        <f t="shared" si="17"/>
        <v>No Pass</v>
      </c>
      <c r="W102" s="5" t="str">
        <f t="shared" si="17"/>
        <v>No Pass</v>
      </c>
      <c r="X102" s="5" t="str">
        <f t="shared" si="17"/>
        <v>No Pass</v>
      </c>
    </row>
    <row r="103" spans="2:24" x14ac:dyDescent="0.25">
      <c r="B103" s="5">
        <v>26182</v>
      </c>
      <c r="D103" s="4">
        <v>19</v>
      </c>
      <c r="E103" s="5">
        <v>20</v>
      </c>
      <c r="F103" s="4">
        <v>22</v>
      </c>
      <c r="G103" s="4">
        <v>25</v>
      </c>
      <c r="I103" s="5">
        <f t="shared" si="12"/>
        <v>1</v>
      </c>
      <c r="J103" s="24">
        <f t="shared" si="13"/>
        <v>0.05</v>
      </c>
      <c r="K103" s="5">
        <f t="shared" si="18"/>
        <v>-13</v>
      </c>
      <c r="M103" s="5">
        <f t="shared" si="19"/>
        <v>2</v>
      </c>
      <c r="N103" s="24">
        <f t="shared" si="20"/>
        <v>9.0909090909090912E-2</v>
      </c>
      <c r="O103" s="5">
        <f t="shared" si="21"/>
        <v>-15</v>
      </c>
      <c r="Q103" s="5">
        <f t="shared" si="14"/>
        <v>3</v>
      </c>
      <c r="R103" s="24">
        <f t="shared" si="15"/>
        <v>0.12</v>
      </c>
      <c r="S103" s="5">
        <f t="shared" si="16"/>
        <v>-18</v>
      </c>
      <c r="U103" s="5" t="str">
        <f t="shared" si="17"/>
        <v>Pass</v>
      </c>
      <c r="V103" s="5" t="str">
        <f t="shared" si="17"/>
        <v>Pass</v>
      </c>
      <c r="W103" s="5" t="str">
        <f t="shared" si="17"/>
        <v>Pass</v>
      </c>
      <c r="X103" s="5" t="str">
        <f t="shared" si="17"/>
        <v>Pass</v>
      </c>
    </row>
    <row r="104" spans="2:24" x14ac:dyDescent="0.25">
      <c r="B104" s="5">
        <v>26183</v>
      </c>
      <c r="D104" s="4">
        <v>16</v>
      </c>
      <c r="E104" s="5">
        <v>15</v>
      </c>
      <c r="F104" s="4">
        <v>15</v>
      </c>
      <c r="G104" s="4">
        <v>12</v>
      </c>
      <c r="I104" s="5">
        <f t="shared" si="12"/>
        <v>-1</v>
      </c>
      <c r="J104" s="24">
        <f t="shared" si="13"/>
        <v>-6.6666666666666666E-2</v>
      </c>
      <c r="K104" s="5">
        <f t="shared" si="18"/>
        <v>-8</v>
      </c>
      <c r="M104" s="5">
        <f t="shared" si="19"/>
        <v>0</v>
      </c>
      <c r="N104" s="24">
        <f t="shared" si="20"/>
        <v>0</v>
      </c>
      <c r="O104" s="5">
        <f t="shared" si="21"/>
        <v>-8</v>
      </c>
      <c r="Q104" s="5">
        <f t="shared" si="14"/>
        <v>-3</v>
      </c>
      <c r="R104" s="24">
        <f t="shared" si="15"/>
        <v>-0.25</v>
      </c>
      <c r="S104" s="5">
        <f t="shared" si="16"/>
        <v>-5</v>
      </c>
      <c r="U104" s="5" t="str">
        <f t="shared" si="17"/>
        <v>Pass</v>
      </c>
      <c r="V104" s="5" t="str">
        <f t="shared" si="17"/>
        <v>Pass</v>
      </c>
      <c r="W104" s="5" t="str">
        <f t="shared" si="17"/>
        <v>Pass</v>
      </c>
      <c r="X104" s="5" t="str">
        <f t="shared" si="17"/>
        <v>Pass</v>
      </c>
    </row>
    <row r="105" spans="2:24" x14ac:dyDescent="0.25">
      <c r="B105" s="5">
        <v>26185</v>
      </c>
      <c r="D105" s="4">
        <v>24</v>
      </c>
      <c r="E105" s="5">
        <v>15</v>
      </c>
      <c r="F105" s="4">
        <v>25</v>
      </c>
      <c r="G105" s="4">
        <v>20</v>
      </c>
      <c r="I105" s="5">
        <f t="shared" si="12"/>
        <v>-9</v>
      </c>
      <c r="J105" s="24">
        <f t="shared" si="13"/>
        <v>-0.6</v>
      </c>
      <c r="K105" s="5">
        <f t="shared" si="18"/>
        <v>-8</v>
      </c>
      <c r="M105" s="5">
        <f t="shared" si="19"/>
        <v>10</v>
      </c>
      <c r="N105" s="24">
        <f t="shared" si="20"/>
        <v>0.4</v>
      </c>
      <c r="O105" s="5">
        <f t="shared" si="21"/>
        <v>-18</v>
      </c>
      <c r="Q105" s="5">
        <f t="shared" si="14"/>
        <v>-5</v>
      </c>
      <c r="R105" s="24">
        <f t="shared" si="15"/>
        <v>-0.25</v>
      </c>
      <c r="S105" s="5">
        <f t="shared" si="16"/>
        <v>-13</v>
      </c>
      <c r="U105" s="5" t="str">
        <f t="shared" si="17"/>
        <v>Pass</v>
      </c>
      <c r="V105" s="5" t="str">
        <f t="shared" si="17"/>
        <v>Pass</v>
      </c>
      <c r="W105" s="5" t="str">
        <f t="shared" si="17"/>
        <v>Pass</v>
      </c>
      <c r="X105" s="5" t="str">
        <f t="shared" si="17"/>
        <v>Pass</v>
      </c>
    </row>
    <row r="106" spans="2:24" x14ac:dyDescent="0.25">
      <c r="B106" s="5">
        <v>26191</v>
      </c>
      <c r="D106" s="4">
        <v>17</v>
      </c>
      <c r="E106" s="5">
        <v>24</v>
      </c>
      <c r="F106" s="4">
        <v>19</v>
      </c>
      <c r="G106" s="4">
        <v>22</v>
      </c>
      <c r="I106" s="5">
        <f t="shared" si="12"/>
        <v>7</v>
      </c>
      <c r="J106" s="24">
        <f t="shared" si="13"/>
        <v>0.29166666666666669</v>
      </c>
      <c r="K106" s="5">
        <f t="shared" si="18"/>
        <v>-17</v>
      </c>
      <c r="M106" s="5">
        <f t="shared" si="19"/>
        <v>-5</v>
      </c>
      <c r="N106" s="24">
        <f t="shared" si="20"/>
        <v>-0.26315789473684209</v>
      </c>
      <c r="O106" s="5">
        <f t="shared" si="21"/>
        <v>-12</v>
      </c>
      <c r="Q106" s="5">
        <f t="shared" si="14"/>
        <v>3</v>
      </c>
      <c r="R106" s="24">
        <f t="shared" si="15"/>
        <v>0.13636363636363635</v>
      </c>
      <c r="S106" s="5">
        <f t="shared" si="16"/>
        <v>-15</v>
      </c>
      <c r="U106" s="5" t="str">
        <f t="shared" si="17"/>
        <v>Pass</v>
      </c>
      <c r="V106" s="5" t="str">
        <f t="shared" si="17"/>
        <v>Pass</v>
      </c>
      <c r="W106" s="5" t="str">
        <f t="shared" si="17"/>
        <v>Pass</v>
      </c>
      <c r="X106" s="5" t="str">
        <f t="shared" si="17"/>
        <v>Pass</v>
      </c>
    </row>
    <row r="107" spans="2:24" x14ac:dyDescent="0.25">
      <c r="B107" s="5">
        <v>26220</v>
      </c>
      <c r="D107" s="4">
        <v>6</v>
      </c>
      <c r="E107" s="4">
        <v>2</v>
      </c>
      <c r="F107" s="4">
        <v>7</v>
      </c>
      <c r="G107" s="4">
        <v>9</v>
      </c>
      <c r="I107" s="5">
        <f t="shared" si="12"/>
        <v>-4</v>
      </c>
      <c r="J107" s="24">
        <f t="shared" si="13"/>
        <v>-2</v>
      </c>
      <c r="K107" s="5">
        <f t="shared" si="18"/>
        <v>5</v>
      </c>
      <c r="M107" s="5">
        <f t="shared" si="19"/>
        <v>5</v>
      </c>
      <c r="N107" s="24">
        <f t="shared" si="20"/>
        <v>0.7142857142857143</v>
      </c>
      <c r="O107" s="5">
        <f t="shared" si="21"/>
        <v>0</v>
      </c>
      <c r="Q107" s="5">
        <f t="shared" si="14"/>
        <v>2</v>
      </c>
      <c r="R107" s="24">
        <f t="shared" si="15"/>
        <v>0.22222222222222221</v>
      </c>
      <c r="S107" s="5">
        <f t="shared" si="16"/>
        <v>-2</v>
      </c>
      <c r="U107" s="5" t="str">
        <f t="shared" si="17"/>
        <v>No Pass</v>
      </c>
      <c r="V107" s="5" t="str">
        <f t="shared" si="17"/>
        <v>No Pass</v>
      </c>
      <c r="W107" s="5" t="str">
        <f t="shared" si="17"/>
        <v>Pass</v>
      </c>
      <c r="X107" s="5" t="str">
        <f t="shared" si="17"/>
        <v>Pass</v>
      </c>
    </row>
    <row r="108" spans="2:24" x14ac:dyDescent="0.25">
      <c r="B108" s="5">
        <v>26223</v>
      </c>
      <c r="D108" s="4">
        <v>0</v>
      </c>
      <c r="E108" s="4">
        <v>12</v>
      </c>
      <c r="F108" s="4">
        <v>15</v>
      </c>
      <c r="G108" s="4">
        <v>20</v>
      </c>
      <c r="I108" s="5">
        <f t="shared" si="12"/>
        <v>12</v>
      </c>
      <c r="J108" s="24">
        <f t="shared" si="13"/>
        <v>1</v>
      </c>
      <c r="K108" s="5">
        <f t="shared" si="18"/>
        <v>-5</v>
      </c>
      <c r="M108" s="5">
        <f t="shared" si="19"/>
        <v>3</v>
      </c>
      <c r="N108" s="24">
        <f t="shared" si="20"/>
        <v>0.2</v>
      </c>
      <c r="O108" s="5">
        <f t="shared" si="21"/>
        <v>-8</v>
      </c>
      <c r="Q108" s="5">
        <f t="shared" si="14"/>
        <v>5</v>
      </c>
      <c r="R108" s="24">
        <f t="shared" si="15"/>
        <v>0.25</v>
      </c>
      <c r="S108" s="5">
        <f t="shared" si="16"/>
        <v>-13</v>
      </c>
      <c r="U108" s="5" t="str">
        <f t="shared" si="17"/>
        <v>No Pass</v>
      </c>
      <c r="V108" s="5" t="str">
        <f t="shared" si="17"/>
        <v>Pass</v>
      </c>
      <c r="W108" s="5" t="str">
        <f t="shared" si="17"/>
        <v>Pass</v>
      </c>
      <c r="X108" s="5" t="str">
        <f t="shared" si="17"/>
        <v>Pass</v>
      </c>
    </row>
    <row r="109" spans="2:24" x14ac:dyDescent="0.25">
      <c r="B109" s="5">
        <v>26228</v>
      </c>
      <c r="D109" s="4">
        <v>3</v>
      </c>
      <c r="E109" s="5">
        <v>10</v>
      </c>
      <c r="F109" s="4">
        <v>11</v>
      </c>
      <c r="G109" s="4">
        <v>12</v>
      </c>
      <c r="I109" s="5">
        <f t="shared" si="12"/>
        <v>7</v>
      </c>
      <c r="J109" s="24">
        <f t="shared" si="13"/>
        <v>0.7</v>
      </c>
      <c r="K109" s="5">
        <f t="shared" si="18"/>
        <v>-3</v>
      </c>
      <c r="M109" s="5">
        <f t="shared" si="19"/>
        <v>1</v>
      </c>
      <c r="N109" s="24">
        <f t="shared" si="20"/>
        <v>9.0909090909090912E-2</v>
      </c>
      <c r="O109" s="5">
        <f t="shared" si="21"/>
        <v>-4</v>
      </c>
      <c r="Q109" s="5">
        <f t="shared" si="14"/>
        <v>1</v>
      </c>
      <c r="R109" s="24">
        <f t="shared" si="15"/>
        <v>8.3333333333333329E-2</v>
      </c>
      <c r="S109" s="5">
        <f t="shared" si="16"/>
        <v>-5</v>
      </c>
      <c r="U109" s="5" t="str">
        <f t="shared" si="17"/>
        <v>No Pass</v>
      </c>
      <c r="V109" s="5" t="str">
        <f t="shared" si="17"/>
        <v>Pass</v>
      </c>
      <c r="W109" s="5" t="str">
        <f t="shared" si="17"/>
        <v>Pass</v>
      </c>
      <c r="X109" s="5" t="str">
        <f t="shared" si="17"/>
        <v>Pass</v>
      </c>
    </row>
    <row r="110" spans="2:24" x14ac:dyDescent="0.25">
      <c r="B110" s="5">
        <v>26231</v>
      </c>
      <c r="D110" s="4">
        <v>11</v>
      </c>
      <c r="E110" s="5">
        <v>23</v>
      </c>
      <c r="F110" s="4">
        <v>25</v>
      </c>
      <c r="G110" s="4">
        <v>26</v>
      </c>
      <c r="I110" s="5">
        <f t="shared" si="12"/>
        <v>12</v>
      </c>
      <c r="J110" s="24">
        <f t="shared" si="13"/>
        <v>0.52173913043478259</v>
      </c>
      <c r="K110" s="5">
        <f t="shared" si="18"/>
        <v>-16</v>
      </c>
      <c r="M110" s="5">
        <f t="shared" si="19"/>
        <v>2</v>
      </c>
      <c r="N110" s="24">
        <f t="shared" si="20"/>
        <v>0.08</v>
      </c>
      <c r="O110" s="5">
        <f t="shared" si="21"/>
        <v>-18</v>
      </c>
      <c r="Q110" s="5">
        <f t="shared" si="14"/>
        <v>1</v>
      </c>
      <c r="R110" s="24">
        <f t="shared" si="15"/>
        <v>3.8461538461538464E-2</v>
      </c>
      <c r="S110" s="5">
        <f t="shared" si="16"/>
        <v>-19</v>
      </c>
      <c r="U110" s="5" t="str">
        <f t="shared" si="17"/>
        <v>Pass</v>
      </c>
      <c r="V110" s="5" t="str">
        <f t="shared" si="17"/>
        <v>Pass</v>
      </c>
      <c r="W110" s="5" t="str">
        <f t="shared" si="17"/>
        <v>Pass</v>
      </c>
      <c r="X110" s="5" t="str">
        <f t="shared" si="17"/>
        <v>Pass</v>
      </c>
    </row>
    <row r="111" spans="2:24" x14ac:dyDescent="0.25">
      <c r="B111" s="5">
        <v>26282</v>
      </c>
      <c r="D111" s="4">
        <v>23</v>
      </c>
      <c r="E111" s="5">
        <v>25</v>
      </c>
      <c r="F111" s="4">
        <v>26</v>
      </c>
      <c r="G111" s="4">
        <v>22</v>
      </c>
      <c r="I111" s="5">
        <f t="shared" si="12"/>
        <v>2</v>
      </c>
      <c r="J111" s="24">
        <f t="shared" si="13"/>
        <v>0.08</v>
      </c>
      <c r="K111" s="5">
        <f t="shared" si="18"/>
        <v>-18</v>
      </c>
      <c r="M111" s="5">
        <f t="shared" si="19"/>
        <v>1</v>
      </c>
      <c r="N111" s="24">
        <f t="shared" si="20"/>
        <v>3.8461538461538464E-2</v>
      </c>
      <c r="O111" s="5">
        <f t="shared" si="21"/>
        <v>-19</v>
      </c>
      <c r="Q111" s="5">
        <f t="shared" si="14"/>
        <v>-4</v>
      </c>
      <c r="R111" s="24">
        <f t="shared" si="15"/>
        <v>-0.18181818181818182</v>
      </c>
      <c r="S111" s="5">
        <f t="shared" si="16"/>
        <v>-15</v>
      </c>
      <c r="U111" s="5" t="str">
        <f t="shared" si="17"/>
        <v>Pass</v>
      </c>
      <c r="V111" s="5" t="str">
        <f t="shared" si="17"/>
        <v>Pass</v>
      </c>
      <c r="W111" s="5" t="str">
        <f t="shared" si="17"/>
        <v>Pass</v>
      </c>
      <c r="X111" s="5" t="str">
        <f t="shared" si="17"/>
        <v>Pass</v>
      </c>
    </row>
    <row r="112" spans="2:24" x14ac:dyDescent="0.25">
      <c r="B112" s="5">
        <v>26288</v>
      </c>
      <c r="D112" s="4">
        <v>9</v>
      </c>
      <c r="E112" s="5">
        <v>20</v>
      </c>
      <c r="F112" s="4">
        <v>26</v>
      </c>
      <c r="G112" s="4">
        <v>25</v>
      </c>
      <c r="I112" s="5">
        <f t="shared" si="12"/>
        <v>11</v>
      </c>
      <c r="J112" s="24">
        <f t="shared" si="13"/>
        <v>0.55000000000000004</v>
      </c>
      <c r="K112" s="5">
        <f t="shared" si="18"/>
        <v>-13</v>
      </c>
      <c r="M112" s="5">
        <f t="shared" si="19"/>
        <v>6</v>
      </c>
      <c r="N112" s="24">
        <f t="shared" si="20"/>
        <v>0.23076923076923078</v>
      </c>
      <c r="O112" s="5">
        <f t="shared" si="21"/>
        <v>-19</v>
      </c>
      <c r="Q112" s="5">
        <f t="shared" si="14"/>
        <v>-1</v>
      </c>
      <c r="R112" s="24">
        <f t="shared" si="15"/>
        <v>-0.04</v>
      </c>
      <c r="S112" s="5">
        <f t="shared" si="16"/>
        <v>-18</v>
      </c>
      <c r="U112" s="5" t="str">
        <f t="shared" si="17"/>
        <v>Pass</v>
      </c>
      <c r="V112" s="5" t="str">
        <f t="shared" si="17"/>
        <v>Pass</v>
      </c>
      <c r="W112" s="5" t="str">
        <f t="shared" si="17"/>
        <v>Pass</v>
      </c>
      <c r="X112" s="5" t="str">
        <f t="shared" si="17"/>
        <v>Pass</v>
      </c>
    </row>
    <row r="113" spans="2:24" x14ac:dyDescent="0.25">
      <c r="B113" s="5">
        <v>26300</v>
      </c>
      <c r="D113" s="4">
        <v>17</v>
      </c>
      <c r="E113" s="5">
        <v>17</v>
      </c>
      <c r="F113" s="4">
        <v>20</v>
      </c>
      <c r="G113" s="4">
        <v>22</v>
      </c>
      <c r="I113" s="5">
        <f t="shared" si="12"/>
        <v>0</v>
      </c>
      <c r="J113" s="24">
        <f t="shared" si="13"/>
        <v>0</v>
      </c>
      <c r="K113" s="5">
        <f t="shared" si="18"/>
        <v>-10</v>
      </c>
      <c r="M113" s="5">
        <f t="shared" si="19"/>
        <v>3</v>
      </c>
      <c r="N113" s="24">
        <f t="shared" si="20"/>
        <v>0.15</v>
      </c>
      <c r="O113" s="5">
        <f t="shared" si="21"/>
        <v>-13</v>
      </c>
      <c r="Q113" s="5">
        <f t="shared" si="14"/>
        <v>2</v>
      </c>
      <c r="R113" s="24">
        <f t="shared" si="15"/>
        <v>9.0909090909090912E-2</v>
      </c>
      <c r="S113" s="5">
        <f t="shared" si="16"/>
        <v>-15</v>
      </c>
      <c r="U113" s="5" t="str">
        <f t="shared" si="17"/>
        <v>Pass</v>
      </c>
      <c r="V113" s="5" t="str">
        <f t="shared" si="17"/>
        <v>Pass</v>
      </c>
      <c r="W113" s="5" t="str">
        <f t="shared" si="17"/>
        <v>Pass</v>
      </c>
      <c r="X113" s="5" t="str">
        <f t="shared" si="17"/>
        <v>Pass</v>
      </c>
    </row>
    <row r="114" spans="2:24" x14ac:dyDescent="0.25">
      <c r="B114" s="5">
        <v>26304</v>
      </c>
      <c r="D114" s="4">
        <v>16</v>
      </c>
      <c r="E114" s="5">
        <v>15</v>
      </c>
      <c r="F114" s="4">
        <v>20</v>
      </c>
      <c r="G114" s="4">
        <v>24</v>
      </c>
      <c r="I114" s="5">
        <f t="shared" si="12"/>
        <v>-1</v>
      </c>
      <c r="J114" s="24">
        <f t="shared" si="13"/>
        <v>-6.6666666666666666E-2</v>
      </c>
      <c r="K114" s="5">
        <f t="shared" si="18"/>
        <v>-8</v>
      </c>
      <c r="M114" s="5">
        <f t="shared" si="19"/>
        <v>5</v>
      </c>
      <c r="N114" s="24">
        <f t="shared" si="20"/>
        <v>0.25</v>
      </c>
      <c r="O114" s="5">
        <f t="shared" si="21"/>
        <v>-13</v>
      </c>
      <c r="Q114" s="5">
        <f t="shared" si="14"/>
        <v>4</v>
      </c>
      <c r="R114" s="24">
        <f t="shared" si="15"/>
        <v>0.16666666666666666</v>
      </c>
      <c r="S114" s="5">
        <f t="shared" si="16"/>
        <v>-17</v>
      </c>
      <c r="U114" s="5" t="str">
        <f t="shared" si="17"/>
        <v>Pass</v>
      </c>
      <c r="V114" s="5" t="str">
        <f t="shared" si="17"/>
        <v>Pass</v>
      </c>
      <c r="W114" s="5" t="str">
        <f t="shared" si="17"/>
        <v>Pass</v>
      </c>
      <c r="X114" s="5" t="str">
        <f t="shared" si="17"/>
        <v>Pass</v>
      </c>
    </row>
    <row r="115" spans="2:24" x14ac:dyDescent="0.25">
      <c r="B115" s="5">
        <v>26324</v>
      </c>
      <c r="D115" s="4">
        <v>10</v>
      </c>
      <c r="E115" s="4">
        <v>9</v>
      </c>
      <c r="F115" s="4">
        <v>9</v>
      </c>
      <c r="G115" s="4">
        <v>10</v>
      </c>
      <c r="I115" s="5">
        <f t="shared" si="12"/>
        <v>-1</v>
      </c>
      <c r="J115" s="24">
        <f t="shared" si="13"/>
        <v>-0.1111111111111111</v>
      </c>
      <c r="K115" s="5">
        <f t="shared" si="18"/>
        <v>-2</v>
      </c>
      <c r="M115" s="5">
        <f t="shared" si="19"/>
        <v>0</v>
      </c>
      <c r="N115" s="24">
        <f t="shared" si="20"/>
        <v>0</v>
      </c>
      <c r="O115" s="5">
        <f t="shared" si="21"/>
        <v>-2</v>
      </c>
      <c r="Q115" s="5">
        <f t="shared" si="14"/>
        <v>1</v>
      </c>
      <c r="R115" s="24">
        <f t="shared" si="15"/>
        <v>0.1</v>
      </c>
      <c r="S115" s="5">
        <f t="shared" si="16"/>
        <v>-3</v>
      </c>
      <c r="U115" s="5" t="str">
        <f t="shared" si="17"/>
        <v>Pass</v>
      </c>
      <c r="V115" s="5" t="str">
        <f t="shared" si="17"/>
        <v>Pass</v>
      </c>
      <c r="W115" s="5" t="str">
        <f t="shared" si="17"/>
        <v>Pass</v>
      </c>
      <c r="X115" s="5" t="str">
        <f t="shared" si="17"/>
        <v>Pass</v>
      </c>
    </row>
    <row r="116" spans="2:24" x14ac:dyDescent="0.25">
      <c r="B116" s="5">
        <v>26332</v>
      </c>
      <c r="D116" s="4">
        <v>15</v>
      </c>
      <c r="E116" s="4">
        <v>20</v>
      </c>
      <c r="F116" s="4">
        <v>23</v>
      </c>
      <c r="G116" s="4">
        <v>22</v>
      </c>
      <c r="I116" s="5">
        <f t="shared" si="12"/>
        <v>5</v>
      </c>
      <c r="J116" s="24">
        <f t="shared" si="13"/>
        <v>0.25</v>
      </c>
      <c r="K116" s="5">
        <f t="shared" si="18"/>
        <v>-13</v>
      </c>
      <c r="M116" s="5">
        <f t="shared" si="19"/>
        <v>3</v>
      </c>
      <c r="N116" s="24">
        <f t="shared" si="20"/>
        <v>0.13043478260869565</v>
      </c>
      <c r="O116" s="5">
        <f t="shared" si="21"/>
        <v>-16</v>
      </c>
      <c r="Q116" s="5">
        <f t="shared" si="14"/>
        <v>-1</v>
      </c>
      <c r="R116" s="24">
        <f t="shared" si="15"/>
        <v>-4.5454545454545456E-2</v>
      </c>
      <c r="S116" s="5">
        <f t="shared" si="16"/>
        <v>-15</v>
      </c>
      <c r="U116" s="5" t="str">
        <f t="shared" si="17"/>
        <v>Pass</v>
      </c>
      <c r="V116" s="5" t="str">
        <f t="shared" si="17"/>
        <v>Pass</v>
      </c>
      <c r="W116" s="5" t="str">
        <f t="shared" si="17"/>
        <v>Pass</v>
      </c>
      <c r="X116" s="5" t="str">
        <f t="shared" si="17"/>
        <v>Pass</v>
      </c>
    </row>
    <row r="117" spans="2:24" x14ac:dyDescent="0.25">
      <c r="B117" s="5">
        <v>26334</v>
      </c>
      <c r="D117" s="4">
        <v>25</v>
      </c>
      <c r="E117" s="4">
        <v>15</v>
      </c>
      <c r="F117" s="4">
        <v>24</v>
      </c>
      <c r="G117" s="4">
        <v>12</v>
      </c>
      <c r="I117" s="5">
        <f t="shared" si="12"/>
        <v>-10</v>
      </c>
      <c r="J117" s="24">
        <f t="shared" si="13"/>
        <v>-0.66666666666666663</v>
      </c>
      <c r="K117" s="5">
        <f t="shared" si="18"/>
        <v>-8</v>
      </c>
      <c r="M117" s="5">
        <f t="shared" si="19"/>
        <v>9</v>
      </c>
      <c r="N117" s="24">
        <f t="shared" si="20"/>
        <v>0.375</v>
      </c>
      <c r="O117" s="5">
        <f t="shared" si="21"/>
        <v>-17</v>
      </c>
      <c r="Q117" s="5">
        <f t="shared" si="14"/>
        <v>-12</v>
      </c>
      <c r="R117" s="24">
        <f t="shared" si="15"/>
        <v>-1</v>
      </c>
      <c r="S117" s="5">
        <f t="shared" si="16"/>
        <v>-5</v>
      </c>
      <c r="U117" s="5" t="str">
        <f t="shared" si="17"/>
        <v>Pass</v>
      </c>
      <c r="V117" s="5" t="str">
        <f t="shared" si="17"/>
        <v>Pass</v>
      </c>
      <c r="W117" s="5" t="str">
        <f t="shared" si="17"/>
        <v>Pass</v>
      </c>
      <c r="X117" s="5" t="str">
        <f t="shared" si="17"/>
        <v>Pass</v>
      </c>
    </row>
    <row r="118" spans="2:24" x14ac:dyDescent="0.25">
      <c r="B118" s="5">
        <v>26340</v>
      </c>
      <c r="D118" s="4">
        <v>9</v>
      </c>
      <c r="E118" s="5">
        <v>13</v>
      </c>
      <c r="F118" s="4">
        <v>26</v>
      </c>
      <c r="G118" s="4">
        <v>28</v>
      </c>
      <c r="I118" s="5">
        <f t="shared" si="12"/>
        <v>4</v>
      </c>
      <c r="J118" s="24">
        <f t="shared" si="13"/>
        <v>0.30769230769230771</v>
      </c>
      <c r="K118" s="5">
        <f t="shared" si="18"/>
        <v>-6</v>
      </c>
      <c r="M118" s="5">
        <f t="shared" si="19"/>
        <v>13</v>
      </c>
      <c r="N118" s="24">
        <f t="shared" si="20"/>
        <v>0.5</v>
      </c>
      <c r="O118" s="5">
        <f t="shared" si="21"/>
        <v>-19</v>
      </c>
      <c r="Q118" s="5">
        <f t="shared" si="14"/>
        <v>2</v>
      </c>
      <c r="R118" s="24">
        <f t="shared" si="15"/>
        <v>7.1428571428571425E-2</v>
      </c>
      <c r="S118" s="5">
        <f t="shared" si="16"/>
        <v>-21</v>
      </c>
      <c r="U118" s="5" t="str">
        <f t="shared" si="17"/>
        <v>Pass</v>
      </c>
      <c r="V118" s="5" t="str">
        <f t="shared" si="17"/>
        <v>Pass</v>
      </c>
      <c r="W118" s="5" t="str">
        <f t="shared" si="17"/>
        <v>Pass</v>
      </c>
      <c r="X118" s="5" t="str">
        <f t="shared" si="17"/>
        <v>Pass</v>
      </c>
    </row>
    <row r="119" spans="2:24" x14ac:dyDescent="0.25">
      <c r="B119" s="5">
        <v>26342</v>
      </c>
      <c r="D119" s="4">
        <v>19</v>
      </c>
      <c r="E119" s="5">
        <v>10</v>
      </c>
      <c r="F119" s="4">
        <v>13</v>
      </c>
      <c r="G119" s="4">
        <v>15</v>
      </c>
      <c r="I119" s="5">
        <f t="shared" si="12"/>
        <v>-9</v>
      </c>
      <c r="J119" s="24">
        <f t="shared" si="13"/>
        <v>-0.9</v>
      </c>
      <c r="K119" s="5">
        <f t="shared" si="18"/>
        <v>-3</v>
      </c>
      <c r="M119" s="5">
        <f t="shared" si="19"/>
        <v>3</v>
      </c>
      <c r="N119" s="24">
        <f t="shared" si="20"/>
        <v>0.23076923076923078</v>
      </c>
      <c r="O119" s="5">
        <f t="shared" si="21"/>
        <v>-6</v>
      </c>
      <c r="Q119" s="5">
        <f t="shared" si="14"/>
        <v>2</v>
      </c>
      <c r="R119" s="24">
        <f t="shared" si="15"/>
        <v>0.13333333333333333</v>
      </c>
      <c r="S119" s="5">
        <f t="shared" si="16"/>
        <v>-8</v>
      </c>
      <c r="U119" s="5" t="str">
        <f t="shared" si="17"/>
        <v>Pass</v>
      </c>
      <c r="V119" s="5" t="str">
        <f t="shared" si="17"/>
        <v>Pass</v>
      </c>
      <c r="W119" s="5" t="str">
        <f t="shared" si="17"/>
        <v>Pass</v>
      </c>
      <c r="X119" s="5" t="str">
        <f t="shared" si="17"/>
        <v>Pass</v>
      </c>
    </row>
    <row r="120" spans="2:24" x14ac:dyDescent="0.25">
      <c r="B120" s="5">
        <v>26355</v>
      </c>
      <c r="D120" s="4">
        <v>8</v>
      </c>
      <c r="E120" s="5">
        <v>10</v>
      </c>
      <c r="F120" s="4">
        <v>14</v>
      </c>
      <c r="G120" s="4">
        <v>25</v>
      </c>
      <c r="I120" s="5">
        <f t="shared" si="12"/>
        <v>2</v>
      </c>
      <c r="J120" s="24">
        <f t="shared" si="13"/>
        <v>0.2</v>
      </c>
      <c r="K120" s="5">
        <f t="shared" si="18"/>
        <v>-3</v>
      </c>
      <c r="M120" s="5">
        <f t="shared" si="19"/>
        <v>4</v>
      </c>
      <c r="N120" s="24">
        <f t="shared" si="20"/>
        <v>0.2857142857142857</v>
      </c>
      <c r="O120" s="5">
        <f t="shared" si="21"/>
        <v>-7</v>
      </c>
      <c r="Q120" s="5">
        <f t="shared" si="14"/>
        <v>11</v>
      </c>
      <c r="R120" s="24">
        <f t="shared" si="15"/>
        <v>0.44</v>
      </c>
      <c r="S120" s="5">
        <f t="shared" si="16"/>
        <v>-18</v>
      </c>
      <c r="U120" s="5" t="str">
        <f t="shared" si="17"/>
        <v>Pass</v>
      </c>
      <c r="V120" s="5" t="str">
        <f t="shared" si="17"/>
        <v>Pass</v>
      </c>
      <c r="W120" s="5" t="str">
        <f t="shared" si="17"/>
        <v>Pass</v>
      </c>
      <c r="X120" s="5" t="str">
        <f t="shared" si="17"/>
        <v>Pass</v>
      </c>
    </row>
    <row r="121" spans="2:24" x14ac:dyDescent="0.25">
      <c r="B121" s="5">
        <v>26373</v>
      </c>
      <c r="D121" s="4">
        <v>20</v>
      </c>
      <c r="E121" s="4">
        <v>15</v>
      </c>
      <c r="F121" s="4">
        <v>14</v>
      </c>
      <c r="G121" s="4">
        <v>25</v>
      </c>
      <c r="I121" s="5">
        <f t="shared" si="12"/>
        <v>-5</v>
      </c>
      <c r="J121" s="24">
        <f t="shared" si="13"/>
        <v>-0.33333333333333331</v>
      </c>
      <c r="K121" s="5">
        <f t="shared" si="18"/>
        <v>-8</v>
      </c>
      <c r="M121" s="5">
        <f t="shared" si="19"/>
        <v>-1</v>
      </c>
      <c r="N121" s="24">
        <f t="shared" si="20"/>
        <v>-7.1428571428571425E-2</v>
      </c>
      <c r="O121" s="5">
        <f t="shared" si="21"/>
        <v>-7</v>
      </c>
      <c r="Q121" s="5">
        <f t="shared" si="14"/>
        <v>11</v>
      </c>
      <c r="R121" s="24">
        <f t="shared" si="15"/>
        <v>0.44</v>
      </c>
      <c r="S121" s="5">
        <f t="shared" si="16"/>
        <v>-18</v>
      </c>
      <c r="U121" s="5" t="str">
        <f t="shared" si="17"/>
        <v>Pass</v>
      </c>
      <c r="V121" s="5" t="str">
        <f t="shared" si="17"/>
        <v>Pass</v>
      </c>
      <c r="W121" s="5" t="str">
        <f t="shared" si="17"/>
        <v>Pass</v>
      </c>
      <c r="X121" s="5" t="str">
        <f t="shared" si="17"/>
        <v>Pass</v>
      </c>
    </row>
    <row r="122" spans="2:24" x14ac:dyDescent="0.25">
      <c r="B122" s="5">
        <v>26374</v>
      </c>
      <c r="D122" s="4">
        <v>7</v>
      </c>
      <c r="E122" s="5">
        <v>10</v>
      </c>
      <c r="F122" s="4">
        <v>11</v>
      </c>
      <c r="G122" s="4">
        <v>15</v>
      </c>
      <c r="I122" s="5">
        <f t="shared" si="12"/>
        <v>3</v>
      </c>
      <c r="J122" s="24">
        <f t="shared" si="13"/>
        <v>0.3</v>
      </c>
      <c r="K122" s="5">
        <f t="shared" si="18"/>
        <v>-3</v>
      </c>
      <c r="M122" s="5">
        <f t="shared" si="19"/>
        <v>1</v>
      </c>
      <c r="N122" s="24">
        <f t="shared" si="20"/>
        <v>9.0909090909090912E-2</v>
      </c>
      <c r="O122" s="5">
        <f t="shared" si="21"/>
        <v>-4</v>
      </c>
      <c r="Q122" s="5">
        <f t="shared" si="14"/>
        <v>4</v>
      </c>
      <c r="R122" s="24">
        <f t="shared" si="15"/>
        <v>0.26666666666666666</v>
      </c>
      <c r="S122" s="5">
        <f t="shared" si="16"/>
        <v>-8</v>
      </c>
      <c r="U122" s="5" t="str">
        <f t="shared" si="17"/>
        <v>Pass</v>
      </c>
      <c r="V122" s="5" t="str">
        <f t="shared" si="17"/>
        <v>Pass</v>
      </c>
      <c r="W122" s="5" t="str">
        <f t="shared" si="17"/>
        <v>Pass</v>
      </c>
      <c r="X122" s="5" t="str">
        <f t="shared" si="17"/>
        <v>Pass</v>
      </c>
    </row>
    <row r="123" spans="2:24" x14ac:dyDescent="0.25">
      <c r="B123" s="5">
        <v>26382</v>
      </c>
      <c r="D123" s="4">
        <v>25</v>
      </c>
      <c r="E123" s="5">
        <v>30</v>
      </c>
      <c r="F123" s="4">
        <v>32</v>
      </c>
      <c r="G123" s="4">
        <v>30</v>
      </c>
      <c r="I123" s="5">
        <f t="shared" si="12"/>
        <v>5</v>
      </c>
      <c r="J123" s="24">
        <f t="shared" si="13"/>
        <v>0.16666666666666666</v>
      </c>
      <c r="K123" s="5">
        <f t="shared" si="18"/>
        <v>-23</v>
      </c>
      <c r="M123" s="5">
        <f t="shared" si="19"/>
        <v>2</v>
      </c>
      <c r="N123" s="24">
        <f t="shared" si="20"/>
        <v>6.25E-2</v>
      </c>
      <c r="O123" s="5">
        <f t="shared" si="21"/>
        <v>-25</v>
      </c>
      <c r="Q123" s="5">
        <f t="shared" si="14"/>
        <v>-2</v>
      </c>
      <c r="R123" s="24">
        <f t="shared" si="15"/>
        <v>-6.6666666666666666E-2</v>
      </c>
      <c r="S123" s="5">
        <f t="shared" si="16"/>
        <v>-23</v>
      </c>
      <c r="U123" s="5" t="str">
        <f t="shared" si="17"/>
        <v>Pass</v>
      </c>
      <c r="V123" s="5" t="str">
        <f t="shared" si="17"/>
        <v>Pass</v>
      </c>
      <c r="W123" s="5" t="str">
        <f t="shared" si="17"/>
        <v>Pass</v>
      </c>
      <c r="X123" s="5" t="str">
        <f t="shared" si="17"/>
        <v>Pass</v>
      </c>
    </row>
    <row r="124" spans="2:24" x14ac:dyDescent="0.25">
      <c r="B124" s="5">
        <v>26392</v>
      </c>
      <c r="D124" s="4">
        <v>8</v>
      </c>
      <c r="E124" s="5">
        <v>6</v>
      </c>
      <c r="F124" s="4">
        <v>8</v>
      </c>
      <c r="G124" s="4">
        <v>10</v>
      </c>
      <c r="I124" s="5">
        <f t="shared" si="12"/>
        <v>-2</v>
      </c>
      <c r="J124" s="24">
        <f t="shared" si="13"/>
        <v>-0.33333333333333331</v>
      </c>
      <c r="K124" s="5">
        <f t="shared" si="18"/>
        <v>1</v>
      </c>
      <c r="M124" s="5">
        <f t="shared" si="19"/>
        <v>2</v>
      </c>
      <c r="N124" s="24">
        <f t="shared" si="20"/>
        <v>0.25</v>
      </c>
      <c r="O124" s="5">
        <f t="shared" si="21"/>
        <v>-1</v>
      </c>
      <c r="Q124" s="5">
        <f t="shared" si="14"/>
        <v>2</v>
      </c>
      <c r="R124" s="24">
        <f t="shared" si="15"/>
        <v>0.2</v>
      </c>
      <c r="S124" s="5">
        <f t="shared" si="16"/>
        <v>-3</v>
      </c>
      <c r="U124" s="5" t="str">
        <f t="shared" si="17"/>
        <v>Pass</v>
      </c>
      <c r="V124" s="5" t="str">
        <f t="shared" si="17"/>
        <v>No Pass</v>
      </c>
      <c r="W124" s="5" t="str">
        <f t="shared" si="17"/>
        <v>Pass</v>
      </c>
      <c r="X124" s="5" t="str">
        <f t="shared" si="17"/>
        <v>Pass</v>
      </c>
    </row>
    <row r="125" spans="2:24" x14ac:dyDescent="0.25">
      <c r="B125" s="5">
        <v>26414</v>
      </c>
      <c r="D125" s="4">
        <v>7</v>
      </c>
      <c r="E125" s="5">
        <v>5</v>
      </c>
      <c r="F125" s="4">
        <v>5</v>
      </c>
      <c r="G125" s="4">
        <v>8</v>
      </c>
      <c r="I125" s="5">
        <f t="shared" si="12"/>
        <v>-2</v>
      </c>
      <c r="J125" s="24">
        <f t="shared" si="13"/>
        <v>-0.4</v>
      </c>
      <c r="K125" s="5">
        <f t="shared" si="18"/>
        <v>2</v>
      </c>
      <c r="M125" s="5">
        <f t="shared" si="19"/>
        <v>0</v>
      </c>
      <c r="N125" s="24">
        <f t="shared" si="20"/>
        <v>0</v>
      </c>
      <c r="O125" s="5">
        <f t="shared" si="21"/>
        <v>2</v>
      </c>
      <c r="Q125" s="5">
        <f t="shared" si="14"/>
        <v>3</v>
      </c>
      <c r="R125" s="24">
        <f t="shared" si="15"/>
        <v>0.375</v>
      </c>
      <c r="S125" s="5">
        <f t="shared" si="16"/>
        <v>-1</v>
      </c>
      <c r="U125" s="5" t="str">
        <f t="shared" si="17"/>
        <v>Pass</v>
      </c>
      <c r="V125" s="5" t="str">
        <f t="shared" si="17"/>
        <v>No Pass</v>
      </c>
      <c r="W125" s="5" t="str">
        <f t="shared" si="17"/>
        <v>No Pass</v>
      </c>
      <c r="X125" s="5" t="str">
        <f t="shared" si="17"/>
        <v>Pass</v>
      </c>
    </row>
    <row r="126" spans="2:24" x14ac:dyDescent="0.25">
      <c r="B126" s="5">
        <v>26420</v>
      </c>
      <c r="D126" s="4">
        <v>15</v>
      </c>
      <c r="E126" s="5">
        <v>12</v>
      </c>
      <c r="F126" s="4">
        <v>16</v>
      </c>
      <c r="G126" s="4">
        <v>12</v>
      </c>
      <c r="I126" s="5">
        <f t="shared" si="12"/>
        <v>-3</v>
      </c>
      <c r="J126" s="24">
        <f t="shared" si="13"/>
        <v>-0.25</v>
      </c>
      <c r="K126" s="5">
        <f t="shared" si="18"/>
        <v>-5</v>
      </c>
      <c r="M126" s="5">
        <f t="shared" si="19"/>
        <v>4</v>
      </c>
      <c r="N126" s="24">
        <f t="shared" si="20"/>
        <v>0.25</v>
      </c>
      <c r="O126" s="5">
        <f t="shared" si="21"/>
        <v>-9</v>
      </c>
      <c r="Q126" s="5">
        <f t="shared" si="14"/>
        <v>-4</v>
      </c>
      <c r="R126" s="24">
        <f t="shared" si="15"/>
        <v>-0.33333333333333331</v>
      </c>
      <c r="S126" s="5">
        <f t="shared" si="16"/>
        <v>-5</v>
      </c>
      <c r="U126" s="5" t="str">
        <f t="shared" si="17"/>
        <v>Pass</v>
      </c>
      <c r="V126" s="5" t="str">
        <f t="shared" si="17"/>
        <v>Pass</v>
      </c>
      <c r="W126" s="5" t="str">
        <f t="shared" si="17"/>
        <v>Pass</v>
      </c>
      <c r="X126" s="5" t="str">
        <f t="shared" si="17"/>
        <v>Pass</v>
      </c>
    </row>
    <row r="127" spans="2:24" x14ac:dyDescent="0.25">
      <c r="B127" s="5">
        <v>26423</v>
      </c>
      <c r="D127" s="4">
        <v>15</v>
      </c>
      <c r="E127" s="5">
        <v>10</v>
      </c>
      <c r="F127" s="4">
        <v>27</v>
      </c>
      <c r="G127" s="4">
        <v>12</v>
      </c>
      <c r="I127" s="5">
        <f t="shared" si="12"/>
        <v>-5</v>
      </c>
      <c r="J127" s="24">
        <f t="shared" si="13"/>
        <v>-0.5</v>
      </c>
      <c r="K127" s="5">
        <f t="shared" si="18"/>
        <v>-3</v>
      </c>
      <c r="M127" s="5">
        <f t="shared" si="19"/>
        <v>17</v>
      </c>
      <c r="N127" s="24">
        <f t="shared" si="20"/>
        <v>0.62962962962962965</v>
      </c>
      <c r="O127" s="5">
        <f t="shared" si="21"/>
        <v>-20</v>
      </c>
      <c r="Q127" s="5">
        <f t="shared" si="14"/>
        <v>-15</v>
      </c>
      <c r="R127" s="24">
        <f t="shared" si="15"/>
        <v>-1.25</v>
      </c>
      <c r="S127" s="5">
        <f t="shared" si="16"/>
        <v>-5</v>
      </c>
      <c r="U127" s="5" t="str">
        <f t="shared" si="17"/>
        <v>Pass</v>
      </c>
      <c r="V127" s="5" t="str">
        <f t="shared" si="17"/>
        <v>Pass</v>
      </c>
      <c r="W127" s="5" t="str">
        <f t="shared" si="17"/>
        <v>Pass</v>
      </c>
      <c r="X127" s="5" t="str">
        <f t="shared" si="17"/>
        <v>Pass</v>
      </c>
    </row>
    <row r="128" spans="2:24" x14ac:dyDescent="0.25">
      <c r="B128" s="5">
        <v>26437</v>
      </c>
      <c r="D128" s="4">
        <v>0</v>
      </c>
      <c r="E128" s="5">
        <v>19</v>
      </c>
      <c r="F128" s="4">
        <v>38</v>
      </c>
      <c r="G128" s="4">
        <v>13</v>
      </c>
      <c r="I128" s="5">
        <f t="shared" si="12"/>
        <v>19</v>
      </c>
      <c r="J128" s="24">
        <f t="shared" si="13"/>
        <v>1</v>
      </c>
      <c r="K128" s="5">
        <f t="shared" si="18"/>
        <v>-12</v>
      </c>
      <c r="M128" s="5">
        <f t="shared" si="19"/>
        <v>19</v>
      </c>
      <c r="N128" s="24">
        <f t="shared" si="20"/>
        <v>0.5</v>
      </c>
      <c r="O128" s="5">
        <f t="shared" si="21"/>
        <v>-31</v>
      </c>
      <c r="Q128" s="5">
        <f t="shared" si="14"/>
        <v>-25</v>
      </c>
      <c r="R128" s="24">
        <f t="shared" si="15"/>
        <v>-1.9230769230769231</v>
      </c>
      <c r="S128" s="5">
        <f t="shared" si="16"/>
        <v>-6</v>
      </c>
      <c r="U128" s="5" t="str">
        <f t="shared" si="17"/>
        <v>No Pass</v>
      </c>
      <c r="V128" s="5" t="str">
        <f t="shared" si="17"/>
        <v>Pass</v>
      </c>
      <c r="W128" s="5" t="str">
        <f t="shared" si="17"/>
        <v>Pass</v>
      </c>
      <c r="X128" s="5" t="str">
        <f t="shared" si="17"/>
        <v>Pass</v>
      </c>
    </row>
    <row r="129" spans="2:24" x14ac:dyDescent="0.25">
      <c r="B129" s="5">
        <v>26450</v>
      </c>
      <c r="D129" s="4">
        <v>24</v>
      </c>
      <c r="E129" s="5">
        <v>12</v>
      </c>
      <c r="F129" s="4">
        <v>26</v>
      </c>
      <c r="G129" s="4">
        <v>14</v>
      </c>
      <c r="I129" s="5">
        <f t="shared" si="12"/>
        <v>-12</v>
      </c>
      <c r="J129" s="24">
        <f t="shared" si="13"/>
        <v>-1</v>
      </c>
      <c r="K129" s="5">
        <f t="shared" si="18"/>
        <v>-5</v>
      </c>
      <c r="M129" s="5">
        <f t="shared" si="19"/>
        <v>14</v>
      </c>
      <c r="N129" s="24">
        <f t="shared" si="20"/>
        <v>0.53846153846153844</v>
      </c>
      <c r="O129" s="5">
        <f t="shared" si="21"/>
        <v>-19</v>
      </c>
      <c r="Q129" s="5">
        <f t="shared" si="14"/>
        <v>-12</v>
      </c>
      <c r="R129" s="24">
        <f t="shared" si="15"/>
        <v>-0.8571428571428571</v>
      </c>
      <c r="S129" s="5">
        <f t="shared" si="16"/>
        <v>-7</v>
      </c>
      <c r="U129" s="5" t="str">
        <f t="shared" si="17"/>
        <v>Pass</v>
      </c>
      <c r="V129" s="5" t="str">
        <f t="shared" si="17"/>
        <v>Pass</v>
      </c>
      <c r="W129" s="5" t="str">
        <f t="shared" si="17"/>
        <v>Pass</v>
      </c>
      <c r="X129" s="5" t="str">
        <f t="shared" si="17"/>
        <v>Pass</v>
      </c>
    </row>
    <row r="130" spans="2:24" x14ac:dyDescent="0.25">
      <c r="B130" s="5">
        <v>26451</v>
      </c>
      <c r="D130" s="4">
        <v>19</v>
      </c>
      <c r="E130" s="5">
        <v>41</v>
      </c>
      <c r="F130" s="4">
        <v>24</v>
      </c>
      <c r="G130" s="4">
        <v>15</v>
      </c>
      <c r="I130" s="5">
        <f t="shared" si="12"/>
        <v>22</v>
      </c>
      <c r="J130" s="24">
        <f t="shared" si="13"/>
        <v>0.53658536585365857</v>
      </c>
      <c r="K130" s="5">
        <f t="shared" si="18"/>
        <v>-34</v>
      </c>
      <c r="M130" s="5">
        <f t="shared" si="19"/>
        <v>-17</v>
      </c>
      <c r="N130" s="24">
        <f t="shared" si="20"/>
        <v>-0.70833333333333337</v>
      </c>
      <c r="O130" s="5">
        <f t="shared" si="21"/>
        <v>-17</v>
      </c>
      <c r="Q130" s="5">
        <f t="shared" si="14"/>
        <v>-9</v>
      </c>
      <c r="R130" s="24">
        <f t="shared" si="15"/>
        <v>-0.6</v>
      </c>
      <c r="S130" s="5">
        <f t="shared" si="16"/>
        <v>-8</v>
      </c>
      <c r="U130" s="5" t="str">
        <f t="shared" si="17"/>
        <v>Pass</v>
      </c>
      <c r="V130" s="5" t="str">
        <f t="shared" si="17"/>
        <v>Pass</v>
      </c>
      <c r="W130" s="5" t="str">
        <f t="shared" si="17"/>
        <v>Pass</v>
      </c>
      <c r="X130" s="5" t="str">
        <f t="shared" si="17"/>
        <v>Pass</v>
      </c>
    </row>
    <row r="131" spans="2:24" x14ac:dyDescent="0.25">
      <c r="B131" s="5">
        <v>26456</v>
      </c>
      <c r="D131" s="4">
        <v>5</v>
      </c>
      <c r="E131" s="5">
        <v>5</v>
      </c>
      <c r="F131" s="4">
        <v>26</v>
      </c>
      <c r="G131" s="4">
        <v>16</v>
      </c>
      <c r="I131" s="5">
        <f t="shared" si="12"/>
        <v>0</v>
      </c>
      <c r="J131" s="24">
        <f t="shared" si="13"/>
        <v>0</v>
      </c>
      <c r="K131" s="5">
        <f t="shared" si="18"/>
        <v>2</v>
      </c>
      <c r="M131" s="5">
        <f t="shared" si="19"/>
        <v>21</v>
      </c>
      <c r="N131" s="24">
        <f t="shared" si="20"/>
        <v>0.80769230769230771</v>
      </c>
      <c r="O131" s="5">
        <f t="shared" si="21"/>
        <v>-19</v>
      </c>
      <c r="Q131" s="5">
        <f t="shared" si="14"/>
        <v>-10</v>
      </c>
      <c r="R131" s="24">
        <f t="shared" si="15"/>
        <v>-0.625</v>
      </c>
      <c r="S131" s="5">
        <f t="shared" si="16"/>
        <v>-9</v>
      </c>
      <c r="U131" s="5" t="str">
        <f t="shared" si="17"/>
        <v>No Pass</v>
      </c>
      <c r="V131" s="5" t="str">
        <f t="shared" si="17"/>
        <v>No Pass</v>
      </c>
      <c r="W131" s="5" t="str">
        <f t="shared" si="17"/>
        <v>Pass</v>
      </c>
      <c r="X131" s="5" t="str">
        <f t="shared" si="17"/>
        <v>Pass</v>
      </c>
    </row>
    <row r="132" spans="2:24" x14ac:dyDescent="0.25">
      <c r="B132" s="5">
        <v>26461</v>
      </c>
      <c r="D132" s="4">
        <v>5</v>
      </c>
      <c r="E132" s="5">
        <v>10</v>
      </c>
      <c r="F132" s="4">
        <v>10</v>
      </c>
      <c r="G132" s="4">
        <v>6</v>
      </c>
      <c r="I132" s="5">
        <f t="shared" si="12"/>
        <v>5</v>
      </c>
      <c r="J132" s="24">
        <f t="shared" si="13"/>
        <v>0.5</v>
      </c>
      <c r="K132" s="5">
        <f t="shared" si="18"/>
        <v>-3</v>
      </c>
      <c r="M132" s="5">
        <f t="shared" si="19"/>
        <v>0</v>
      </c>
      <c r="N132" s="24">
        <f t="shared" si="20"/>
        <v>0</v>
      </c>
      <c r="O132" s="5">
        <f t="shared" si="21"/>
        <v>-3</v>
      </c>
      <c r="Q132" s="5">
        <f t="shared" si="14"/>
        <v>-4</v>
      </c>
      <c r="R132" s="24">
        <f t="shared" si="15"/>
        <v>-0.66666666666666663</v>
      </c>
      <c r="S132" s="5">
        <f t="shared" si="16"/>
        <v>1</v>
      </c>
      <c r="U132" s="5" t="str">
        <f t="shared" si="17"/>
        <v>No Pass</v>
      </c>
      <c r="V132" s="5" t="str">
        <f t="shared" si="17"/>
        <v>Pass</v>
      </c>
      <c r="W132" s="5" t="str">
        <f t="shared" si="17"/>
        <v>Pass</v>
      </c>
      <c r="X132" s="5" t="str">
        <f t="shared" si="17"/>
        <v>No Pass</v>
      </c>
    </row>
    <row r="133" spans="2:24" x14ac:dyDescent="0.25">
      <c r="B133" s="5">
        <v>26465</v>
      </c>
      <c r="D133" s="4">
        <v>19</v>
      </c>
      <c r="E133" s="5">
        <v>5</v>
      </c>
      <c r="F133" s="4">
        <v>12</v>
      </c>
      <c r="G133" s="4">
        <v>8</v>
      </c>
      <c r="I133" s="5">
        <f t="shared" si="12"/>
        <v>-14</v>
      </c>
      <c r="J133" s="24">
        <f t="shared" si="13"/>
        <v>-2.8</v>
      </c>
      <c r="K133" s="5">
        <f t="shared" si="18"/>
        <v>2</v>
      </c>
      <c r="M133" s="5">
        <f t="shared" si="19"/>
        <v>7</v>
      </c>
      <c r="N133" s="24">
        <f t="shared" si="20"/>
        <v>0.58333333333333337</v>
      </c>
      <c r="O133" s="5">
        <f t="shared" si="21"/>
        <v>-5</v>
      </c>
      <c r="Q133" s="5">
        <f t="shared" si="14"/>
        <v>-4</v>
      </c>
      <c r="R133" s="24">
        <f t="shared" si="15"/>
        <v>-0.5</v>
      </c>
      <c r="S133" s="5">
        <f t="shared" si="16"/>
        <v>-1</v>
      </c>
      <c r="U133" s="5" t="str">
        <f t="shared" si="17"/>
        <v>Pass</v>
      </c>
      <c r="V133" s="5" t="str">
        <f t="shared" si="17"/>
        <v>No Pass</v>
      </c>
      <c r="W133" s="5" t="str">
        <f t="shared" si="17"/>
        <v>Pass</v>
      </c>
      <c r="X133" s="5" t="str">
        <f t="shared" ref="X133:X159" si="22">IF(G133&gt;=7,"Pass","No Pass")</f>
        <v>Pass</v>
      </c>
    </row>
    <row r="134" spans="2:24" x14ac:dyDescent="0.25">
      <c r="B134" s="5">
        <v>26469</v>
      </c>
      <c r="D134" s="4">
        <v>7</v>
      </c>
      <c r="E134" s="5">
        <v>10</v>
      </c>
      <c r="F134" s="4">
        <v>16</v>
      </c>
      <c r="G134" s="4">
        <v>10</v>
      </c>
      <c r="I134" s="5">
        <f t="shared" ref="I134:I159" si="23">E134-D134</f>
        <v>3</v>
      </c>
      <c r="J134" s="24">
        <f t="shared" ref="J134:J159" si="24">I134/E134</f>
        <v>0.3</v>
      </c>
      <c r="K134" s="5">
        <f t="shared" si="18"/>
        <v>-3</v>
      </c>
      <c r="M134" s="5">
        <f t="shared" si="19"/>
        <v>6</v>
      </c>
      <c r="N134" s="24">
        <f t="shared" si="20"/>
        <v>0.375</v>
      </c>
      <c r="O134" s="5">
        <f t="shared" si="21"/>
        <v>-9</v>
      </c>
      <c r="Q134" s="5">
        <f t="shared" ref="Q134:Q159" si="25">G134-F134</f>
        <v>-6</v>
      </c>
      <c r="R134" s="24">
        <f t="shared" ref="R134:R159" si="26">Q134/G134</f>
        <v>-0.6</v>
      </c>
      <c r="S134" s="5">
        <f t="shared" ref="S134:S159" si="27">7-G134</f>
        <v>-3</v>
      </c>
      <c r="U134" s="5" t="str">
        <f t="shared" ref="U134:W159" si="28">IF(D134&gt;=7,"Pass","No Pass")</f>
        <v>Pass</v>
      </c>
      <c r="V134" s="5" t="str">
        <f t="shared" si="28"/>
        <v>Pass</v>
      </c>
      <c r="W134" s="5" t="str">
        <f t="shared" si="28"/>
        <v>Pass</v>
      </c>
      <c r="X134" s="5" t="str">
        <f t="shared" si="22"/>
        <v>Pass</v>
      </c>
    </row>
    <row r="135" spans="2:24" x14ac:dyDescent="0.25">
      <c r="B135" s="5">
        <v>26475</v>
      </c>
      <c r="D135" s="4">
        <v>20</v>
      </c>
      <c r="E135" s="4">
        <v>10</v>
      </c>
      <c r="F135" s="4">
        <v>18</v>
      </c>
      <c r="G135" s="4">
        <v>12</v>
      </c>
      <c r="I135" s="5">
        <f t="shared" si="23"/>
        <v>-10</v>
      </c>
      <c r="J135" s="24">
        <f t="shared" si="24"/>
        <v>-1</v>
      </c>
      <c r="K135" s="5">
        <f t="shared" ref="K135:K159" si="29">7-E135</f>
        <v>-3</v>
      </c>
      <c r="M135" s="5">
        <f t="shared" ref="M135:M159" si="30">F135-E135</f>
        <v>8</v>
      </c>
      <c r="N135" s="24">
        <f t="shared" ref="N135:N159" si="31">M135/F135</f>
        <v>0.44444444444444442</v>
      </c>
      <c r="O135" s="5">
        <f t="shared" ref="O135:O159" si="32">7-F135</f>
        <v>-11</v>
      </c>
      <c r="Q135" s="5">
        <f t="shared" si="25"/>
        <v>-6</v>
      </c>
      <c r="R135" s="24">
        <f t="shared" si="26"/>
        <v>-0.5</v>
      </c>
      <c r="S135" s="5">
        <f t="shared" si="27"/>
        <v>-5</v>
      </c>
      <c r="U135" s="5" t="str">
        <f t="shared" si="28"/>
        <v>Pass</v>
      </c>
      <c r="V135" s="5" t="str">
        <f t="shared" si="28"/>
        <v>Pass</v>
      </c>
      <c r="W135" s="5" t="str">
        <f t="shared" si="28"/>
        <v>Pass</v>
      </c>
      <c r="X135" s="5" t="str">
        <f t="shared" si="22"/>
        <v>Pass</v>
      </c>
    </row>
    <row r="136" spans="2:24" x14ac:dyDescent="0.25">
      <c r="B136" s="5">
        <v>26476</v>
      </c>
      <c r="D136" s="4">
        <v>1</v>
      </c>
      <c r="E136" s="4">
        <v>5</v>
      </c>
      <c r="F136" s="4">
        <v>21</v>
      </c>
      <c r="G136" s="4">
        <v>14</v>
      </c>
      <c r="I136" s="5">
        <f t="shared" si="23"/>
        <v>4</v>
      </c>
      <c r="J136" s="24">
        <f t="shared" si="24"/>
        <v>0.8</v>
      </c>
      <c r="K136" s="5">
        <f t="shared" si="29"/>
        <v>2</v>
      </c>
      <c r="M136" s="5">
        <f t="shared" si="30"/>
        <v>16</v>
      </c>
      <c r="N136" s="24">
        <f t="shared" si="31"/>
        <v>0.76190476190476186</v>
      </c>
      <c r="O136" s="5">
        <f t="shared" si="32"/>
        <v>-14</v>
      </c>
      <c r="Q136" s="5">
        <f t="shared" si="25"/>
        <v>-7</v>
      </c>
      <c r="R136" s="24">
        <f t="shared" si="26"/>
        <v>-0.5</v>
      </c>
      <c r="S136" s="5">
        <f t="shared" si="27"/>
        <v>-7</v>
      </c>
      <c r="U136" s="5" t="str">
        <f t="shared" si="28"/>
        <v>No Pass</v>
      </c>
      <c r="V136" s="5" t="str">
        <f t="shared" si="28"/>
        <v>No Pass</v>
      </c>
      <c r="W136" s="5" t="str">
        <f t="shared" si="28"/>
        <v>Pass</v>
      </c>
      <c r="X136" s="5" t="str">
        <f t="shared" si="22"/>
        <v>Pass</v>
      </c>
    </row>
    <row r="137" spans="2:24" x14ac:dyDescent="0.25">
      <c r="B137" s="5">
        <v>26478</v>
      </c>
      <c r="D137" s="4">
        <v>5</v>
      </c>
      <c r="E137" s="4">
        <v>2</v>
      </c>
      <c r="F137" s="4">
        <v>24</v>
      </c>
      <c r="G137" s="4">
        <v>16</v>
      </c>
      <c r="I137" s="5">
        <f t="shared" si="23"/>
        <v>-3</v>
      </c>
      <c r="J137" s="24">
        <f t="shared" si="24"/>
        <v>-1.5</v>
      </c>
      <c r="K137" s="5">
        <f t="shared" si="29"/>
        <v>5</v>
      </c>
      <c r="M137" s="5">
        <f t="shared" si="30"/>
        <v>22</v>
      </c>
      <c r="N137" s="24">
        <f t="shared" si="31"/>
        <v>0.91666666666666663</v>
      </c>
      <c r="O137" s="5">
        <f t="shared" si="32"/>
        <v>-17</v>
      </c>
      <c r="Q137" s="5">
        <f t="shared" si="25"/>
        <v>-8</v>
      </c>
      <c r="R137" s="24">
        <f t="shared" si="26"/>
        <v>-0.5</v>
      </c>
      <c r="S137" s="5">
        <f t="shared" si="27"/>
        <v>-9</v>
      </c>
      <c r="U137" s="5" t="str">
        <f t="shared" si="28"/>
        <v>No Pass</v>
      </c>
      <c r="V137" s="5" t="str">
        <f t="shared" si="28"/>
        <v>No Pass</v>
      </c>
      <c r="W137" s="5" t="str">
        <f t="shared" si="28"/>
        <v>Pass</v>
      </c>
      <c r="X137" s="5" t="str">
        <f t="shared" si="22"/>
        <v>Pass</v>
      </c>
    </row>
    <row r="138" spans="2:24" x14ac:dyDescent="0.25">
      <c r="B138" s="5">
        <v>26493</v>
      </c>
      <c r="D138" s="4">
        <v>24</v>
      </c>
      <c r="E138" s="5">
        <v>25</v>
      </c>
      <c r="F138" s="4">
        <v>27</v>
      </c>
      <c r="G138" s="4">
        <v>18</v>
      </c>
      <c r="I138" s="5">
        <f t="shared" si="23"/>
        <v>1</v>
      </c>
      <c r="J138" s="24">
        <f t="shared" si="24"/>
        <v>0.04</v>
      </c>
      <c r="K138" s="5">
        <f t="shared" si="29"/>
        <v>-18</v>
      </c>
      <c r="M138" s="5">
        <f t="shared" si="30"/>
        <v>2</v>
      </c>
      <c r="N138" s="24">
        <f t="shared" si="31"/>
        <v>7.407407407407407E-2</v>
      </c>
      <c r="O138" s="5">
        <f t="shared" si="32"/>
        <v>-20</v>
      </c>
      <c r="Q138" s="5">
        <f t="shared" si="25"/>
        <v>-9</v>
      </c>
      <c r="R138" s="24">
        <f t="shared" si="26"/>
        <v>-0.5</v>
      </c>
      <c r="S138" s="5">
        <f t="shared" si="27"/>
        <v>-11</v>
      </c>
      <c r="U138" s="5" t="str">
        <f t="shared" si="28"/>
        <v>Pass</v>
      </c>
      <c r="V138" s="5" t="str">
        <f t="shared" si="28"/>
        <v>Pass</v>
      </c>
      <c r="W138" s="5" t="str">
        <f t="shared" si="28"/>
        <v>Pass</v>
      </c>
      <c r="X138" s="5" t="str">
        <f t="shared" si="22"/>
        <v>Pass</v>
      </c>
    </row>
    <row r="139" spans="2:24" x14ac:dyDescent="0.25">
      <c r="B139" s="5">
        <v>26510</v>
      </c>
      <c r="D139" s="4">
        <v>8</v>
      </c>
      <c r="E139" s="5">
        <v>8</v>
      </c>
      <c r="F139" s="4">
        <v>30</v>
      </c>
      <c r="G139" s="4">
        <v>20</v>
      </c>
      <c r="I139" s="5">
        <f t="shared" si="23"/>
        <v>0</v>
      </c>
      <c r="J139" s="24">
        <f t="shared" si="24"/>
        <v>0</v>
      </c>
      <c r="K139" s="5">
        <f t="shared" si="29"/>
        <v>-1</v>
      </c>
      <c r="M139" s="5">
        <f t="shared" si="30"/>
        <v>22</v>
      </c>
      <c r="N139" s="24">
        <f t="shared" si="31"/>
        <v>0.73333333333333328</v>
      </c>
      <c r="O139" s="5">
        <f t="shared" si="32"/>
        <v>-23</v>
      </c>
      <c r="Q139" s="5">
        <f t="shared" si="25"/>
        <v>-10</v>
      </c>
      <c r="R139" s="24">
        <f t="shared" si="26"/>
        <v>-0.5</v>
      </c>
      <c r="S139" s="5">
        <f t="shared" si="27"/>
        <v>-13</v>
      </c>
      <c r="U139" s="5" t="str">
        <f t="shared" si="28"/>
        <v>Pass</v>
      </c>
      <c r="V139" s="5" t="str">
        <f t="shared" si="28"/>
        <v>Pass</v>
      </c>
      <c r="W139" s="5" t="str">
        <f t="shared" si="28"/>
        <v>Pass</v>
      </c>
      <c r="X139" s="5" t="str">
        <f t="shared" si="22"/>
        <v>Pass</v>
      </c>
    </row>
    <row r="140" spans="2:24" x14ac:dyDescent="0.25">
      <c r="B140" s="5">
        <v>26519</v>
      </c>
      <c r="D140" s="4">
        <v>16</v>
      </c>
      <c r="E140" s="5">
        <v>15</v>
      </c>
      <c r="F140" s="4">
        <v>33</v>
      </c>
      <c r="G140" s="4">
        <v>22</v>
      </c>
      <c r="I140" s="5">
        <f t="shared" si="23"/>
        <v>-1</v>
      </c>
      <c r="J140" s="24">
        <f t="shared" si="24"/>
        <v>-6.6666666666666666E-2</v>
      </c>
      <c r="K140" s="5">
        <f t="shared" si="29"/>
        <v>-8</v>
      </c>
      <c r="M140" s="5">
        <f t="shared" si="30"/>
        <v>18</v>
      </c>
      <c r="N140" s="24">
        <f t="shared" si="31"/>
        <v>0.54545454545454541</v>
      </c>
      <c r="O140" s="5">
        <f t="shared" si="32"/>
        <v>-26</v>
      </c>
      <c r="Q140" s="5">
        <f t="shared" si="25"/>
        <v>-11</v>
      </c>
      <c r="R140" s="24">
        <f t="shared" si="26"/>
        <v>-0.5</v>
      </c>
      <c r="S140" s="5">
        <f t="shared" si="27"/>
        <v>-15</v>
      </c>
      <c r="U140" s="5" t="str">
        <f t="shared" si="28"/>
        <v>Pass</v>
      </c>
      <c r="V140" s="5" t="str">
        <f t="shared" si="28"/>
        <v>Pass</v>
      </c>
      <c r="W140" s="5" t="str">
        <f t="shared" si="28"/>
        <v>Pass</v>
      </c>
      <c r="X140" s="5" t="str">
        <f t="shared" si="22"/>
        <v>Pass</v>
      </c>
    </row>
    <row r="141" spans="2:24" x14ac:dyDescent="0.25">
      <c r="B141" s="5">
        <v>26532</v>
      </c>
      <c r="D141" s="4">
        <v>11</v>
      </c>
      <c r="E141" s="5">
        <v>10</v>
      </c>
      <c r="F141" s="4">
        <v>12</v>
      </c>
      <c r="G141" s="4">
        <v>24</v>
      </c>
      <c r="I141" s="5">
        <f t="shared" si="23"/>
        <v>-1</v>
      </c>
      <c r="J141" s="24">
        <f t="shared" si="24"/>
        <v>-0.1</v>
      </c>
      <c r="K141" s="5">
        <f t="shared" si="29"/>
        <v>-3</v>
      </c>
      <c r="M141" s="5">
        <f t="shared" si="30"/>
        <v>2</v>
      </c>
      <c r="N141" s="24">
        <f t="shared" si="31"/>
        <v>0.16666666666666666</v>
      </c>
      <c r="O141" s="5">
        <f t="shared" si="32"/>
        <v>-5</v>
      </c>
      <c r="Q141" s="5">
        <f t="shared" si="25"/>
        <v>12</v>
      </c>
      <c r="R141" s="24">
        <f t="shared" si="26"/>
        <v>0.5</v>
      </c>
      <c r="S141" s="5">
        <f t="shared" si="27"/>
        <v>-17</v>
      </c>
      <c r="U141" s="5" t="str">
        <f t="shared" si="28"/>
        <v>Pass</v>
      </c>
      <c r="V141" s="5" t="str">
        <f t="shared" si="28"/>
        <v>Pass</v>
      </c>
      <c r="W141" s="5" t="str">
        <f t="shared" si="28"/>
        <v>Pass</v>
      </c>
      <c r="X141" s="5" t="str">
        <f t="shared" si="22"/>
        <v>Pass</v>
      </c>
    </row>
    <row r="142" spans="2:24" x14ac:dyDescent="0.25">
      <c r="B142" s="5">
        <v>26563</v>
      </c>
      <c r="D142" s="4">
        <v>10</v>
      </c>
      <c r="E142" s="5">
        <v>15</v>
      </c>
      <c r="F142" s="4">
        <v>12</v>
      </c>
      <c r="G142" s="4">
        <v>15</v>
      </c>
      <c r="I142" s="5">
        <f t="shared" si="23"/>
        <v>5</v>
      </c>
      <c r="J142" s="24">
        <f t="shared" si="24"/>
        <v>0.33333333333333331</v>
      </c>
      <c r="K142" s="5">
        <f t="shared" si="29"/>
        <v>-8</v>
      </c>
      <c r="M142" s="5">
        <f t="shared" si="30"/>
        <v>-3</v>
      </c>
      <c r="N142" s="24">
        <f t="shared" si="31"/>
        <v>-0.25</v>
      </c>
      <c r="O142" s="5">
        <f t="shared" si="32"/>
        <v>-5</v>
      </c>
      <c r="Q142" s="5">
        <f t="shared" si="25"/>
        <v>3</v>
      </c>
      <c r="R142" s="24">
        <f t="shared" si="26"/>
        <v>0.2</v>
      </c>
      <c r="S142" s="5">
        <f t="shared" si="27"/>
        <v>-8</v>
      </c>
      <c r="U142" s="5" t="str">
        <f t="shared" si="28"/>
        <v>Pass</v>
      </c>
      <c r="V142" s="5" t="str">
        <f t="shared" si="28"/>
        <v>Pass</v>
      </c>
      <c r="W142" s="5" t="str">
        <f t="shared" si="28"/>
        <v>Pass</v>
      </c>
      <c r="X142" s="5" t="str">
        <f t="shared" si="22"/>
        <v>Pass</v>
      </c>
    </row>
    <row r="143" spans="2:24" x14ac:dyDescent="0.25">
      <c r="B143" s="5">
        <v>26565</v>
      </c>
      <c r="D143" s="4">
        <v>25</v>
      </c>
      <c r="E143" s="5">
        <v>25</v>
      </c>
      <c r="F143" s="4">
        <v>20</v>
      </c>
      <c r="G143" s="4">
        <v>23</v>
      </c>
      <c r="I143" s="5">
        <f t="shared" si="23"/>
        <v>0</v>
      </c>
      <c r="J143" s="24">
        <f t="shared" si="24"/>
        <v>0</v>
      </c>
      <c r="K143" s="5">
        <f t="shared" si="29"/>
        <v>-18</v>
      </c>
      <c r="M143" s="5">
        <f t="shared" si="30"/>
        <v>-5</v>
      </c>
      <c r="N143" s="24">
        <f t="shared" si="31"/>
        <v>-0.25</v>
      </c>
      <c r="O143" s="5">
        <f t="shared" si="32"/>
        <v>-13</v>
      </c>
      <c r="Q143" s="5">
        <f t="shared" si="25"/>
        <v>3</v>
      </c>
      <c r="R143" s="24">
        <f t="shared" si="26"/>
        <v>0.13043478260869565</v>
      </c>
      <c r="S143" s="5">
        <f t="shared" si="27"/>
        <v>-16</v>
      </c>
      <c r="U143" s="5" t="str">
        <f t="shared" si="28"/>
        <v>Pass</v>
      </c>
      <c r="V143" s="5" t="str">
        <f t="shared" si="28"/>
        <v>Pass</v>
      </c>
      <c r="W143" s="5" t="str">
        <f t="shared" si="28"/>
        <v>Pass</v>
      </c>
      <c r="X143" s="5" t="str">
        <f t="shared" si="22"/>
        <v>Pass</v>
      </c>
    </row>
    <row r="144" spans="2:24" x14ac:dyDescent="0.25">
      <c r="B144" s="5">
        <v>26575</v>
      </c>
      <c r="D144" s="4">
        <v>14</v>
      </c>
      <c r="E144" s="4">
        <v>10</v>
      </c>
      <c r="F144" s="4">
        <v>10</v>
      </c>
      <c r="G144" s="4">
        <v>15</v>
      </c>
      <c r="I144" s="5">
        <f t="shared" si="23"/>
        <v>-4</v>
      </c>
      <c r="J144" s="24">
        <f t="shared" si="24"/>
        <v>-0.4</v>
      </c>
      <c r="K144" s="5">
        <f t="shared" si="29"/>
        <v>-3</v>
      </c>
      <c r="M144" s="5">
        <f t="shared" si="30"/>
        <v>0</v>
      </c>
      <c r="N144" s="24">
        <f t="shared" si="31"/>
        <v>0</v>
      </c>
      <c r="O144" s="5">
        <f t="shared" si="32"/>
        <v>-3</v>
      </c>
      <c r="Q144" s="5">
        <f t="shared" si="25"/>
        <v>5</v>
      </c>
      <c r="R144" s="24">
        <f t="shared" si="26"/>
        <v>0.33333333333333331</v>
      </c>
      <c r="S144" s="5">
        <f t="shared" si="27"/>
        <v>-8</v>
      </c>
      <c r="U144" s="5" t="str">
        <f t="shared" si="28"/>
        <v>Pass</v>
      </c>
      <c r="V144" s="5" t="str">
        <f t="shared" si="28"/>
        <v>Pass</v>
      </c>
      <c r="W144" s="5" t="str">
        <f t="shared" si="28"/>
        <v>Pass</v>
      </c>
      <c r="X144" s="5" t="str">
        <f t="shared" si="22"/>
        <v>Pass</v>
      </c>
    </row>
    <row r="145" spans="2:24" x14ac:dyDescent="0.25">
      <c r="B145" s="5">
        <v>26580</v>
      </c>
      <c r="D145" s="4">
        <v>10</v>
      </c>
      <c r="E145" s="5">
        <v>10</v>
      </c>
      <c r="F145" s="4">
        <v>12</v>
      </c>
      <c r="G145" s="4">
        <v>18</v>
      </c>
      <c r="I145" s="5">
        <f t="shared" si="23"/>
        <v>0</v>
      </c>
      <c r="J145" s="24">
        <f t="shared" si="24"/>
        <v>0</v>
      </c>
      <c r="K145" s="5">
        <f t="shared" si="29"/>
        <v>-3</v>
      </c>
      <c r="M145" s="5">
        <f t="shared" si="30"/>
        <v>2</v>
      </c>
      <c r="N145" s="24">
        <f t="shared" si="31"/>
        <v>0.16666666666666666</v>
      </c>
      <c r="O145" s="5">
        <f t="shared" si="32"/>
        <v>-5</v>
      </c>
      <c r="Q145" s="5">
        <f t="shared" si="25"/>
        <v>6</v>
      </c>
      <c r="R145" s="24">
        <f t="shared" si="26"/>
        <v>0.33333333333333331</v>
      </c>
      <c r="S145" s="5">
        <f t="shared" si="27"/>
        <v>-11</v>
      </c>
      <c r="U145" s="5" t="str">
        <f t="shared" si="28"/>
        <v>Pass</v>
      </c>
      <c r="V145" s="5" t="str">
        <f t="shared" si="28"/>
        <v>Pass</v>
      </c>
      <c r="W145" s="5" t="str">
        <f t="shared" si="28"/>
        <v>Pass</v>
      </c>
      <c r="X145" s="5" t="str">
        <f t="shared" si="22"/>
        <v>Pass</v>
      </c>
    </row>
    <row r="146" spans="2:24" x14ac:dyDescent="0.25">
      <c r="B146" s="5">
        <v>26597</v>
      </c>
      <c r="D146" s="4">
        <v>2</v>
      </c>
      <c r="E146" s="5">
        <v>3</v>
      </c>
      <c r="F146" s="4">
        <v>5</v>
      </c>
      <c r="G146" s="4">
        <v>9</v>
      </c>
      <c r="I146" s="5">
        <f t="shared" si="23"/>
        <v>1</v>
      </c>
      <c r="J146" s="24">
        <f t="shared" si="24"/>
        <v>0.33333333333333331</v>
      </c>
      <c r="K146" s="5">
        <f t="shared" si="29"/>
        <v>4</v>
      </c>
      <c r="M146" s="5">
        <f t="shared" si="30"/>
        <v>2</v>
      </c>
      <c r="N146" s="24">
        <f t="shared" si="31"/>
        <v>0.4</v>
      </c>
      <c r="O146" s="5">
        <f t="shared" si="32"/>
        <v>2</v>
      </c>
      <c r="Q146" s="5">
        <f t="shared" si="25"/>
        <v>4</v>
      </c>
      <c r="R146" s="24">
        <f t="shared" si="26"/>
        <v>0.44444444444444442</v>
      </c>
      <c r="S146" s="5">
        <f t="shared" si="27"/>
        <v>-2</v>
      </c>
      <c r="U146" s="5" t="str">
        <f t="shared" si="28"/>
        <v>No Pass</v>
      </c>
      <c r="V146" s="5" t="str">
        <f t="shared" si="28"/>
        <v>No Pass</v>
      </c>
      <c r="W146" s="5" t="str">
        <f t="shared" si="28"/>
        <v>No Pass</v>
      </c>
      <c r="X146" s="5" t="str">
        <f t="shared" si="22"/>
        <v>Pass</v>
      </c>
    </row>
    <row r="147" spans="2:24" x14ac:dyDescent="0.25">
      <c r="B147" s="5">
        <v>26617</v>
      </c>
      <c r="D147" s="4">
        <v>3</v>
      </c>
      <c r="E147" s="5">
        <v>2</v>
      </c>
      <c r="F147" s="4">
        <v>5</v>
      </c>
      <c r="G147" s="4">
        <v>2</v>
      </c>
      <c r="I147" s="5">
        <f t="shared" si="23"/>
        <v>-1</v>
      </c>
      <c r="J147" s="24">
        <f t="shared" si="24"/>
        <v>-0.5</v>
      </c>
      <c r="K147" s="5">
        <f t="shared" si="29"/>
        <v>5</v>
      </c>
      <c r="M147" s="5">
        <f t="shared" si="30"/>
        <v>3</v>
      </c>
      <c r="N147" s="24">
        <f t="shared" si="31"/>
        <v>0.6</v>
      </c>
      <c r="O147" s="5">
        <f t="shared" si="32"/>
        <v>2</v>
      </c>
      <c r="Q147" s="5">
        <f t="shared" si="25"/>
        <v>-3</v>
      </c>
      <c r="R147" s="24">
        <f t="shared" si="26"/>
        <v>-1.5</v>
      </c>
      <c r="S147" s="5">
        <f t="shared" si="27"/>
        <v>5</v>
      </c>
      <c r="U147" s="5" t="str">
        <f t="shared" si="28"/>
        <v>No Pass</v>
      </c>
      <c r="V147" s="5" t="str">
        <f t="shared" si="28"/>
        <v>No Pass</v>
      </c>
      <c r="W147" s="5" t="str">
        <f t="shared" si="28"/>
        <v>No Pass</v>
      </c>
      <c r="X147" s="5" t="str">
        <f t="shared" si="22"/>
        <v>No Pass</v>
      </c>
    </row>
    <row r="148" spans="2:24" x14ac:dyDescent="0.25">
      <c r="B148" s="5">
        <v>26618</v>
      </c>
      <c r="D148" s="4">
        <v>3</v>
      </c>
      <c r="E148" s="5">
        <v>8</v>
      </c>
      <c r="F148" s="4">
        <v>8</v>
      </c>
      <c r="G148" s="4">
        <v>2</v>
      </c>
      <c r="I148" s="5">
        <f t="shared" si="23"/>
        <v>5</v>
      </c>
      <c r="J148" s="24">
        <f t="shared" si="24"/>
        <v>0.625</v>
      </c>
      <c r="K148" s="5">
        <f t="shared" si="29"/>
        <v>-1</v>
      </c>
      <c r="M148" s="5">
        <f t="shared" si="30"/>
        <v>0</v>
      </c>
      <c r="N148" s="24">
        <f t="shared" si="31"/>
        <v>0</v>
      </c>
      <c r="O148" s="5">
        <f t="shared" si="32"/>
        <v>-1</v>
      </c>
      <c r="Q148" s="5">
        <f t="shared" si="25"/>
        <v>-6</v>
      </c>
      <c r="R148" s="24">
        <f t="shared" si="26"/>
        <v>-3</v>
      </c>
      <c r="S148" s="5">
        <f t="shared" si="27"/>
        <v>5</v>
      </c>
      <c r="U148" s="5" t="str">
        <f t="shared" si="28"/>
        <v>No Pass</v>
      </c>
      <c r="V148" s="5" t="str">
        <f t="shared" si="28"/>
        <v>Pass</v>
      </c>
      <c r="W148" s="5" t="str">
        <f t="shared" si="28"/>
        <v>Pass</v>
      </c>
      <c r="X148" s="5" t="str">
        <f t="shared" si="22"/>
        <v>No Pass</v>
      </c>
    </row>
    <row r="149" spans="2:24" x14ac:dyDescent="0.25">
      <c r="B149" s="5">
        <v>26657</v>
      </c>
      <c r="D149" s="4">
        <v>25</v>
      </c>
      <c r="E149" s="5">
        <v>10</v>
      </c>
      <c r="F149" s="4">
        <v>15</v>
      </c>
      <c r="G149" s="4">
        <v>8</v>
      </c>
      <c r="I149" s="5">
        <f t="shared" si="23"/>
        <v>-15</v>
      </c>
      <c r="J149" s="24">
        <f t="shared" si="24"/>
        <v>-1.5</v>
      </c>
      <c r="K149" s="5">
        <f t="shared" si="29"/>
        <v>-3</v>
      </c>
      <c r="M149" s="5">
        <f t="shared" si="30"/>
        <v>5</v>
      </c>
      <c r="N149" s="24">
        <f t="shared" si="31"/>
        <v>0.33333333333333331</v>
      </c>
      <c r="O149" s="5">
        <f t="shared" si="32"/>
        <v>-8</v>
      </c>
      <c r="Q149" s="5">
        <f t="shared" si="25"/>
        <v>-7</v>
      </c>
      <c r="R149" s="24">
        <f t="shared" si="26"/>
        <v>-0.875</v>
      </c>
      <c r="S149" s="5">
        <f t="shared" si="27"/>
        <v>-1</v>
      </c>
      <c r="U149" s="5" t="str">
        <f t="shared" si="28"/>
        <v>Pass</v>
      </c>
      <c r="V149" s="5" t="str">
        <f t="shared" si="28"/>
        <v>Pass</v>
      </c>
      <c r="W149" s="5" t="str">
        <f t="shared" si="28"/>
        <v>Pass</v>
      </c>
      <c r="X149" s="5" t="str">
        <f t="shared" si="22"/>
        <v>Pass</v>
      </c>
    </row>
    <row r="150" spans="2:24" x14ac:dyDescent="0.25">
      <c r="B150" s="5">
        <v>26659</v>
      </c>
      <c r="D150" s="4">
        <v>9</v>
      </c>
      <c r="E150" s="5">
        <v>10</v>
      </c>
      <c r="F150" s="4">
        <v>12</v>
      </c>
      <c r="G150" s="4">
        <v>8</v>
      </c>
      <c r="I150" s="5">
        <f t="shared" si="23"/>
        <v>1</v>
      </c>
      <c r="J150" s="24">
        <f t="shared" si="24"/>
        <v>0.1</v>
      </c>
      <c r="K150" s="5">
        <f t="shared" si="29"/>
        <v>-3</v>
      </c>
      <c r="M150" s="5">
        <f t="shared" si="30"/>
        <v>2</v>
      </c>
      <c r="N150" s="24">
        <f t="shared" si="31"/>
        <v>0.16666666666666666</v>
      </c>
      <c r="O150" s="5">
        <f t="shared" si="32"/>
        <v>-5</v>
      </c>
      <c r="Q150" s="5">
        <f t="shared" si="25"/>
        <v>-4</v>
      </c>
      <c r="R150" s="24">
        <f t="shared" si="26"/>
        <v>-0.5</v>
      </c>
      <c r="S150" s="5">
        <f t="shared" si="27"/>
        <v>-1</v>
      </c>
      <c r="U150" s="5" t="str">
        <f t="shared" si="28"/>
        <v>Pass</v>
      </c>
      <c r="V150" s="5" t="str">
        <f t="shared" si="28"/>
        <v>Pass</v>
      </c>
      <c r="W150" s="5" t="str">
        <f t="shared" si="28"/>
        <v>Pass</v>
      </c>
      <c r="X150" s="5" t="str">
        <f t="shared" si="22"/>
        <v>Pass</v>
      </c>
    </row>
    <row r="151" spans="2:24" x14ac:dyDescent="0.25">
      <c r="B151" s="5">
        <v>26663</v>
      </c>
      <c r="D151" s="4">
        <v>15</v>
      </c>
      <c r="E151" s="4">
        <v>28</v>
      </c>
      <c r="F151" s="4">
        <v>22</v>
      </c>
      <c r="G151" s="4">
        <v>24</v>
      </c>
      <c r="I151" s="5">
        <f t="shared" si="23"/>
        <v>13</v>
      </c>
      <c r="J151" s="24">
        <f t="shared" si="24"/>
        <v>0.4642857142857143</v>
      </c>
      <c r="K151" s="5">
        <f t="shared" si="29"/>
        <v>-21</v>
      </c>
      <c r="M151" s="5">
        <f t="shared" si="30"/>
        <v>-6</v>
      </c>
      <c r="N151" s="24">
        <f t="shared" si="31"/>
        <v>-0.27272727272727271</v>
      </c>
      <c r="O151" s="5">
        <f t="shared" si="32"/>
        <v>-15</v>
      </c>
      <c r="Q151" s="5">
        <f t="shared" si="25"/>
        <v>2</v>
      </c>
      <c r="R151" s="24">
        <f t="shared" si="26"/>
        <v>8.3333333333333329E-2</v>
      </c>
      <c r="S151" s="5">
        <f t="shared" si="27"/>
        <v>-17</v>
      </c>
      <c r="U151" s="5" t="str">
        <f t="shared" si="28"/>
        <v>Pass</v>
      </c>
      <c r="V151" s="5" t="str">
        <f t="shared" si="28"/>
        <v>Pass</v>
      </c>
      <c r="W151" s="5" t="str">
        <f t="shared" si="28"/>
        <v>Pass</v>
      </c>
      <c r="X151" s="5" t="str">
        <f t="shared" si="22"/>
        <v>Pass</v>
      </c>
    </row>
    <row r="152" spans="2:24" x14ac:dyDescent="0.25">
      <c r="B152" s="5">
        <v>26675</v>
      </c>
      <c r="D152" s="4">
        <v>3</v>
      </c>
      <c r="E152" s="4">
        <v>5</v>
      </c>
      <c r="F152" s="4">
        <v>5</v>
      </c>
      <c r="G152" s="4">
        <v>3</v>
      </c>
      <c r="I152" s="5">
        <f t="shared" si="23"/>
        <v>2</v>
      </c>
      <c r="J152" s="24">
        <f t="shared" si="24"/>
        <v>0.4</v>
      </c>
      <c r="K152" s="5">
        <f t="shared" si="29"/>
        <v>2</v>
      </c>
      <c r="M152" s="5">
        <f t="shared" si="30"/>
        <v>0</v>
      </c>
      <c r="N152" s="24">
        <f t="shared" si="31"/>
        <v>0</v>
      </c>
      <c r="O152" s="5">
        <f t="shared" si="32"/>
        <v>2</v>
      </c>
      <c r="Q152" s="5">
        <f t="shared" si="25"/>
        <v>-2</v>
      </c>
      <c r="R152" s="24">
        <f t="shared" si="26"/>
        <v>-0.66666666666666663</v>
      </c>
      <c r="S152" s="5">
        <f t="shared" si="27"/>
        <v>4</v>
      </c>
      <c r="U152" s="5" t="str">
        <f t="shared" si="28"/>
        <v>No Pass</v>
      </c>
      <c r="V152" s="5" t="str">
        <f t="shared" si="28"/>
        <v>No Pass</v>
      </c>
      <c r="W152" s="5" t="str">
        <f t="shared" si="28"/>
        <v>No Pass</v>
      </c>
      <c r="X152" s="5" t="str">
        <f t="shared" si="22"/>
        <v>No Pass</v>
      </c>
    </row>
    <row r="153" spans="2:24" x14ac:dyDescent="0.25">
      <c r="B153" s="5">
        <v>26677</v>
      </c>
      <c r="D153" s="4">
        <v>13</v>
      </c>
      <c r="E153" s="4">
        <v>15</v>
      </c>
      <c r="F153" s="4">
        <v>23</v>
      </c>
      <c r="G153" s="4">
        <v>12</v>
      </c>
      <c r="I153" s="5">
        <f t="shared" si="23"/>
        <v>2</v>
      </c>
      <c r="J153" s="24">
        <f t="shared" si="24"/>
        <v>0.13333333333333333</v>
      </c>
      <c r="K153" s="5">
        <f t="shared" si="29"/>
        <v>-8</v>
      </c>
      <c r="M153" s="5">
        <f t="shared" si="30"/>
        <v>8</v>
      </c>
      <c r="N153" s="24">
        <f t="shared" si="31"/>
        <v>0.34782608695652173</v>
      </c>
      <c r="O153" s="5">
        <f t="shared" si="32"/>
        <v>-16</v>
      </c>
      <c r="Q153" s="5">
        <f t="shared" si="25"/>
        <v>-11</v>
      </c>
      <c r="R153" s="24">
        <f t="shared" si="26"/>
        <v>-0.91666666666666663</v>
      </c>
      <c r="S153" s="5">
        <f t="shared" si="27"/>
        <v>-5</v>
      </c>
      <c r="U153" s="5" t="str">
        <f t="shared" si="28"/>
        <v>Pass</v>
      </c>
      <c r="V153" s="5" t="str">
        <f t="shared" si="28"/>
        <v>Pass</v>
      </c>
      <c r="W153" s="5" t="str">
        <f t="shared" si="28"/>
        <v>Pass</v>
      </c>
      <c r="X153" s="5" t="str">
        <f t="shared" si="22"/>
        <v>Pass</v>
      </c>
    </row>
    <row r="154" spans="2:24" x14ac:dyDescent="0.25">
      <c r="B154" s="5">
        <v>26679</v>
      </c>
      <c r="D154" s="4">
        <v>10</v>
      </c>
      <c r="E154" s="5">
        <v>11</v>
      </c>
      <c r="F154" s="4">
        <v>23</v>
      </c>
      <c r="G154" s="4">
        <v>21</v>
      </c>
      <c r="I154" s="5">
        <f t="shared" si="23"/>
        <v>1</v>
      </c>
      <c r="J154" s="24">
        <f t="shared" si="24"/>
        <v>9.0909090909090912E-2</v>
      </c>
      <c r="K154" s="5">
        <f t="shared" si="29"/>
        <v>-4</v>
      </c>
      <c r="M154" s="5">
        <f t="shared" si="30"/>
        <v>12</v>
      </c>
      <c r="N154" s="24">
        <f t="shared" si="31"/>
        <v>0.52173913043478259</v>
      </c>
      <c r="O154" s="5">
        <f t="shared" si="32"/>
        <v>-16</v>
      </c>
      <c r="Q154" s="5">
        <f t="shared" si="25"/>
        <v>-2</v>
      </c>
      <c r="R154" s="24">
        <f t="shared" si="26"/>
        <v>-9.5238095238095233E-2</v>
      </c>
      <c r="S154" s="5">
        <f t="shared" si="27"/>
        <v>-14</v>
      </c>
      <c r="U154" s="5" t="str">
        <f t="shared" si="28"/>
        <v>Pass</v>
      </c>
      <c r="V154" s="5" t="str">
        <f t="shared" si="28"/>
        <v>Pass</v>
      </c>
      <c r="W154" s="5" t="str">
        <f t="shared" si="28"/>
        <v>Pass</v>
      </c>
      <c r="X154" s="5" t="str">
        <f t="shared" si="22"/>
        <v>Pass</v>
      </c>
    </row>
    <row r="155" spans="2:24" x14ac:dyDescent="0.25">
      <c r="B155" s="5">
        <v>26681</v>
      </c>
      <c r="D155" s="4">
        <v>10</v>
      </c>
      <c r="E155" s="5">
        <v>10</v>
      </c>
      <c r="F155" s="4">
        <v>12</v>
      </c>
      <c r="G155" s="4">
        <v>14</v>
      </c>
      <c r="I155" s="5">
        <f t="shared" si="23"/>
        <v>0</v>
      </c>
      <c r="J155" s="24">
        <f t="shared" si="24"/>
        <v>0</v>
      </c>
      <c r="K155" s="5">
        <f t="shared" si="29"/>
        <v>-3</v>
      </c>
      <c r="M155" s="5">
        <f t="shared" si="30"/>
        <v>2</v>
      </c>
      <c r="N155" s="24">
        <f t="shared" si="31"/>
        <v>0.16666666666666666</v>
      </c>
      <c r="O155" s="5">
        <f t="shared" si="32"/>
        <v>-5</v>
      </c>
      <c r="Q155" s="5">
        <f t="shared" si="25"/>
        <v>2</v>
      </c>
      <c r="R155" s="24">
        <f t="shared" si="26"/>
        <v>0.14285714285714285</v>
      </c>
      <c r="S155" s="5">
        <f t="shared" si="27"/>
        <v>-7</v>
      </c>
      <c r="U155" s="5" t="str">
        <f t="shared" si="28"/>
        <v>Pass</v>
      </c>
      <c r="V155" s="5" t="str">
        <f t="shared" si="28"/>
        <v>Pass</v>
      </c>
      <c r="W155" s="5" t="str">
        <f t="shared" si="28"/>
        <v>Pass</v>
      </c>
      <c r="X155" s="5" t="str">
        <f t="shared" si="22"/>
        <v>Pass</v>
      </c>
    </row>
    <row r="156" spans="2:24" x14ac:dyDescent="0.25">
      <c r="B156" s="5">
        <v>26707</v>
      </c>
      <c r="D156" s="4">
        <v>0</v>
      </c>
      <c r="E156" s="5">
        <v>2</v>
      </c>
      <c r="F156" s="4">
        <v>2</v>
      </c>
      <c r="G156" s="4">
        <v>5</v>
      </c>
      <c r="I156" s="5">
        <f t="shared" si="23"/>
        <v>2</v>
      </c>
      <c r="J156" s="24">
        <f t="shared" si="24"/>
        <v>1</v>
      </c>
      <c r="K156" s="5">
        <f t="shared" si="29"/>
        <v>5</v>
      </c>
      <c r="M156" s="5">
        <f t="shared" si="30"/>
        <v>0</v>
      </c>
      <c r="N156" s="24">
        <f t="shared" si="31"/>
        <v>0</v>
      </c>
      <c r="O156" s="5">
        <f t="shared" si="32"/>
        <v>5</v>
      </c>
      <c r="Q156" s="5">
        <f t="shared" si="25"/>
        <v>3</v>
      </c>
      <c r="R156" s="24">
        <f t="shared" si="26"/>
        <v>0.6</v>
      </c>
      <c r="S156" s="5">
        <f t="shared" si="27"/>
        <v>2</v>
      </c>
      <c r="U156" s="5" t="str">
        <f t="shared" si="28"/>
        <v>No Pass</v>
      </c>
      <c r="V156" s="5" t="str">
        <f t="shared" si="28"/>
        <v>No Pass</v>
      </c>
      <c r="W156" s="5" t="str">
        <f t="shared" si="28"/>
        <v>No Pass</v>
      </c>
      <c r="X156" s="5" t="str">
        <f t="shared" si="22"/>
        <v>No Pass</v>
      </c>
    </row>
    <row r="157" spans="2:24" x14ac:dyDescent="0.25">
      <c r="B157" s="5">
        <v>26712</v>
      </c>
      <c r="D157" s="4">
        <v>25</v>
      </c>
      <c r="E157" s="5">
        <v>25</v>
      </c>
      <c r="F157" s="4">
        <v>22</v>
      </c>
      <c r="G157" s="4">
        <v>20</v>
      </c>
      <c r="I157" s="5">
        <f t="shared" si="23"/>
        <v>0</v>
      </c>
      <c r="J157" s="24">
        <f t="shared" si="24"/>
        <v>0</v>
      </c>
      <c r="K157" s="5">
        <f t="shared" si="29"/>
        <v>-18</v>
      </c>
      <c r="M157" s="5">
        <f t="shared" si="30"/>
        <v>-3</v>
      </c>
      <c r="N157" s="24">
        <f t="shared" si="31"/>
        <v>-0.13636363636363635</v>
      </c>
      <c r="O157" s="5">
        <f t="shared" si="32"/>
        <v>-15</v>
      </c>
      <c r="Q157" s="5">
        <f t="shared" si="25"/>
        <v>-2</v>
      </c>
      <c r="R157" s="24">
        <f t="shared" si="26"/>
        <v>-0.1</v>
      </c>
      <c r="S157" s="5">
        <f t="shared" si="27"/>
        <v>-13</v>
      </c>
      <c r="U157" s="5" t="str">
        <f t="shared" si="28"/>
        <v>Pass</v>
      </c>
      <c r="V157" s="5" t="str">
        <f t="shared" si="28"/>
        <v>Pass</v>
      </c>
      <c r="W157" s="5" t="str">
        <f t="shared" si="28"/>
        <v>Pass</v>
      </c>
      <c r="X157" s="5" t="str">
        <f t="shared" si="22"/>
        <v>Pass</v>
      </c>
    </row>
    <row r="158" spans="2:24" x14ac:dyDescent="0.25">
      <c r="B158" s="5">
        <v>26753</v>
      </c>
      <c r="D158" s="4">
        <v>5</v>
      </c>
      <c r="E158" s="5">
        <v>6</v>
      </c>
      <c r="F158" s="4">
        <v>10</v>
      </c>
      <c r="G158" s="4">
        <v>15</v>
      </c>
      <c r="I158" s="5">
        <f t="shared" si="23"/>
        <v>1</v>
      </c>
      <c r="J158" s="24">
        <f t="shared" si="24"/>
        <v>0.16666666666666666</v>
      </c>
      <c r="K158" s="5">
        <f t="shared" si="29"/>
        <v>1</v>
      </c>
      <c r="M158" s="5">
        <f t="shared" si="30"/>
        <v>4</v>
      </c>
      <c r="N158" s="24">
        <f t="shared" si="31"/>
        <v>0.4</v>
      </c>
      <c r="O158" s="5">
        <f t="shared" si="32"/>
        <v>-3</v>
      </c>
      <c r="Q158" s="5">
        <f t="shared" si="25"/>
        <v>5</v>
      </c>
      <c r="R158" s="24">
        <f t="shared" si="26"/>
        <v>0.33333333333333331</v>
      </c>
      <c r="S158" s="5">
        <f t="shared" si="27"/>
        <v>-8</v>
      </c>
      <c r="U158" s="5" t="str">
        <f t="shared" si="28"/>
        <v>No Pass</v>
      </c>
      <c r="V158" s="5" t="str">
        <f t="shared" si="28"/>
        <v>No Pass</v>
      </c>
      <c r="W158" s="5" t="str">
        <f t="shared" si="28"/>
        <v>Pass</v>
      </c>
      <c r="X158" s="5" t="str">
        <f t="shared" si="22"/>
        <v>Pass</v>
      </c>
    </row>
    <row r="159" spans="2:24" x14ac:dyDescent="0.25">
      <c r="B159" s="5">
        <v>28187</v>
      </c>
      <c r="D159" s="4">
        <v>20</v>
      </c>
      <c r="E159" s="5">
        <v>22</v>
      </c>
      <c r="F159" s="4">
        <v>23</v>
      </c>
      <c r="G159" s="4">
        <v>24</v>
      </c>
      <c r="I159" s="5">
        <f t="shared" si="23"/>
        <v>2</v>
      </c>
      <c r="J159" s="24">
        <f t="shared" si="24"/>
        <v>9.0909090909090912E-2</v>
      </c>
      <c r="K159" s="5">
        <f t="shared" si="29"/>
        <v>-15</v>
      </c>
      <c r="M159" s="5">
        <f t="shared" si="30"/>
        <v>1</v>
      </c>
      <c r="N159" s="24">
        <f t="shared" si="31"/>
        <v>4.3478260869565216E-2</v>
      </c>
      <c r="O159" s="5">
        <f t="shared" si="32"/>
        <v>-16</v>
      </c>
      <c r="Q159" s="5">
        <f t="shared" si="25"/>
        <v>1</v>
      </c>
      <c r="R159" s="24">
        <f t="shared" si="26"/>
        <v>4.1666666666666664E-2</v>
      </c>
      <c r="S159" s="5">
        <f t="shared" si="27"/>
        <v>-17</v>
      </c>
      <c r="U159" s="5" t="str">
        <f t="shared" si="28"/>
        <v>Pass</v>
      </c>
      <c r="V159" s="5" t="str">
        <f t="shared" si="28"/>
        <v>Pass</v>
      </c>
      <c r="W159" s="5" t="str">
        <f t="shared" si="28"/>
        <v>Pass</v>
      </c>
      <c r="X159" s="5" t="str">
        <f t="shared" si="22"/>
        <v>Pass</v>
      </c>
    </row>
  </sheetData>
  <mergeCells count="5">
    <mergeCell ref="D2:G2"/>
    <mergeCell ref="I2:K2"/>
    <mergeCell ref="M2:O2"/>
    <mergeCell ref="Q2:S2"/>
    <mergeCell ref="U2:X2"/>
  </mergeCells>
  <conditionalFormatting sqref="I4:I1048576">
    <cfRule type="cellIs" dxfId="99" priority="23" operator="greaterThan">
      <formula>0</formula>
    </cfRule>
  </conditionalFormatting>
  <conditionalFormatting sqref="I2:I1048576">
    <cfRule type="cellIs" dxfId="98" priority="21" operator="equal">
      <formula>0</formula>
    </cfRule>
    <cfRule type="cellIs" dxfId="97" priority="22" operator="lessThan">
      <formula>0</formula>
    </cfRule>
  </conditionalFormatting>
  <conditionalFormatting sqref="K2 K4:K1048576">
    <cfRule type="cellIs" dxfId="96" priority="19" operator="greaterThan">
      <formula>0</formula>
    </cfRule>
    <cfRule type="cellIs" dxfId="95" priority="20" operator="greaterThan">
      <formula>0</formula>
    </cfRule>
  </conditionalFormatting>
  <conditionalFormatting sqref="K2:K1048576">
    <cfRule type="cellIs" dxfId="94" priority="17" operator="equal">
      <formula>0</formula>
    </cfRule>
    <cfRule type="cellIs" dxfId="93" priority="18" operator="lessThan">
      <formula>0</formula>
    </cfRule>
  </conditionalFormatting>
  <conditionalFormatting sqref="M4:M1048576">
    <cfRule type="cellIs" dxfId="92" priority="14" operator="equal">
      <formula>0</formula>
    </cfRule>
    <cfRule type="cellIs" dxfId="91" priority="15" operator="lessThan">
      <formula>0</formula>
    </cfRule>
    <cfRule type="cellIs" dxfId="90" priority="16" operator="greaterThan">
      <formula>0</formula>
    </cfRule>
  </conditionalFormatting>
  <conditionalFormatting sqref="O2 O4:O1048576">
    <cfRule type="cellIs" dxfId="89" priority="12" operator="lessThan">
      <formula>0</formula>
    </cfRule>
    <cfRule type="cellIs" dxfId="88" priority="13" operator="greaterThan">
      <formula>0</formula>
    </cfRule>
  </conditionalFormatting>
  <conditionalFormatting sqref="O2:O1048576">
    <cfRule type="cellIs" dxfId="87" priority="11" operator="equal">
      <formula>0</formula>
    </cfRule>
  </conditionalFormatting>
  <conditionalFormatting sqref="Q4:Q1048576">
    <cfRule type="cellIs" dxfId="86" priority="8" operator="equal">
      <formula>0</formula>
    </cfRule>
    <cfRule type="cellIs" dxfId="85" priority="9" operator="lessThan">
      <formula>0</formula>
    </cfRule>
    <cfRule type="cellIs" dxfId="84" priority="10" operator="greaterThan">
      <formula>0</formula>
    </cfRule>
  </conditionalFormatting>
  <conditionalFormatting sqref="S4:S1048576">
    <cfRule type="cellIs" dxfId="83" priority="5" operator="equal">
      <formula>0</formula>
    </cfRule>
    <cfRule type="cellIs" dxfId="82" priority="6" operator="lessThan">
      <formula>0</formula>
    </cfRule>
    <cfRule type="cellIs" dxfId="81" priority="7" operator="greaterThan">
      <formula>0</formula>
    </cfRule>
  </conditionalFormatting>
  <conditionalFormatting sqref="U1:X1048576">
    <cfRule type="cellIs" dxfId="80" priority="1" operator="equal">
      <formula>"No Pass"</formula>
    </cfRule>
    <cfRule type="cellIs" dxfId="79" priority="2" operator="equal">
      <formula>"Pass"</formula>
    </cfRule>
    <cfRule type="cellIs" dxfId="78" priority="3" operator="equal">
      <formula>"No Pass"</formula>
    </cfRule>
    <cfRule type="cellIs" dxfId="77" priority="4" operator="equal">
      <formula>"Pass"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59"/>
  <sheetViews>
    <sheetView zoomScale="80" zoomScaleNormal="80" workbookViewId="0">
      <selection activeCell="C13" sqref="C13"/>
    </sheetView>
  </sheetViews>
  <sheetFormatPr defaultRowHeight="15" x14ac:dyDescent="0.25"/>
  <cols>
    <col min="1" max="3" width="9.140625" style="5"/>
    <col min="4" max="4" width="9.140625" style="4"/>
    <col min="5" max="8" width="9.140625" style="5"/>
    <col min="9" max="9" width="10" style="5" bestFit="1" customWidth="1"/>
    <col min="10" max="10" width="10.5703125" style="5" bestFit="1" customWidth="1"/>
    <col min="11" max="11" width="15" style="5" bestFit="1" customWidth="1"/>
    <col min="12" max="12" width="9.140625" style="5"/>
    <col min="13" max="13" width="12.5703125" style="5" customWidth="1"/>
    <col min="14" max="14" width="10.5703125" style="5" bestFit="1" customWidth="1"/>
    <col min="15" max="15" width="15" style="5" bestFit="1" customWidth="1"/>
    <col min="16" max="16" width="9.140625" style="5"/>
    <col min="17" max="17" width="10" style="5" bestFit="1" customWidth="1"/>
    <col min="18" max="18" width="10.5703125" style="5" bestFit="1" customWidth="1"/>
    <col min="19" max="19" width="15" style="5" bestFit="1" customWidth="1"/>
    <col min="20" max="16384" width="9.140625" style="5"/>
  </cols>
  <sheetData>
    <row r="2" spans="2:28" ht="15.75" x14ac:dyDescent="0.25">
      <c r="B2" s="17"/>
      <c r="C2" s="17"/>
      <c r="D2" s="39" t="s">
        <v>60</v>
      </c>
      <c r="E2" s="39"/>
      <c r="F2" s="39"/>
      <c r="G2" s="39"/>
      <c r="H2" s="17"/>
      <c r="I2" s="39" t="s">
        <v>63</v>
      </c>
      <c r="J2" s="39"/>
      <c r="K2" s="39"/>
      <c r="L2" s="17"/>
      <c r="M2" s="39" t="s">
        <v>65</v>
      </c>
      <c r="N2" s="39"/>
      <c r="O2" s="39"/>
      <c r="P2" s="14"/>
      <c r="Q2" s="39" t="s">
        <v>66</v>
      </c>
      <c r="R2" s="39"/>
      <c r="S2" s="39"/>
      <c r="T2" s="17"/>
      <c r="U2" s="39" t="s">
        <v>54</v>
      </c>
      <c r="V2" s="39"/>
      <c r="W2" s="39"/>
      <c r="X2" s="39"/>
    </row>
    <row r="3" spans="2:28" ht="31.5" x14ac:dyDescent="0.25">
      <c r="B3" s="14" t="s">
        <v>48</v>
      </c>
      <c r="C3" s="17"/>
      <c r="D3" s="16" t="s">
        <v>50</v>
      </c>
      <c r="E3" s="14" t="s">
        <v>51</v>
      </c>
      <c r="F3" s="14" t="s">
        <v>52</v>
      </c>
      <c r="G3" s="14" t="s">
        <v>53</v>
      </c>
      <c r="H3" s="17"/>
      <c r="I3" s="19" t="s">
        <v>64</v>
      </c>
      <c r="J3" s="14" t="s">
        <v>55</v>
      </c>
      <c r="K3" s="18" t="s">
        <v>56</v>
      </c>
      <c r="L3" s="17"/>
      <c r="M3" s="18" t="s">
        <v>64</v>
      </c>
      <c r="N3" s="14" t="s">
        <v>55</v>
      </c>
      <c r="O3" s="18" t="s">
        <v>56</v>
      </c>
      <c r="P3" s="17"/>
      <c r="Q3" s="18" t="s">
        <v>64</v>
      </c>
      <c r="R3" s="14" t="s">
        <v>55</v>
      </c>
      <c r="S3" s="18" t="s">
        <v>56</v>
      </c>
      <c r="T3" s="17"/>
      <c r="U3" s="18" t="s">
        <v>50</v>
      </c>
      <c r="V3" s="18" t="s">
        <v>51</v>
      </c>
      <c r="W3" s="18" t="s">
        <v>52</v>
      </c>
      <c r="X3" s="18" t="s">
        <v>53</v>
      </c>
      <c r="AB3" s="10"/>
    </row>
    <row r="4" spans="2:28" x14ac:dyDescent="0.25">
      <c r="B4" s="5">
        <v>21405</v>
      </c>
      <c r="D4" s="4">
        <v>9</v>
      </c>
      <c r="E4" s="5">
        <v>8</v>
      </c>
      <c r="F4" s="5">
        <v>10</v>
      </c>
      <c r="G4" s="5">
        <v>12</v>
      </c>
      <c r="I4" s="5">
        <f>E4-D4</f>
        <v>-1</v>
      </c>
      <c r="J4" s="24">
        <f>I4/E4</f>
        <v>-0.125</v>
      </c>
      <c r="K4" s="5">
        <f>18-E4</f>
        <v>10</v>
      </c>
      <c r="M4" s="5">
        <f>F4-E4</f>
        <v>2</v>
      </c>
      <c r="N4" s="24">
        <f>M4/F4</f>
        <v>0.2</v>
      </c>
      <c r="O4" s="5">
        <f>18-F4</f>
        <v>8</v>
      </c>
      <c r="Q4" s="5">
        <f>G4-F4</f>
        <v>2</v>
      </c>
      <c r="R4" s="24">
        <f>Q4/G4</f>
        <v>0.16666666666666666</v>
      </c>
      <c r="S4" s="5">
        <f>18-G4</f>
        <v>6</v>
      </c>
      <c r="U4" s="5" t="str">
        <f>IF(D4&gt;=18,"Pass","No Pass")</f>
        <v>No Pass</v>
      </c>
      <c r="V4" s="5" t="str">
        <f>IF(E4&gt;=18,"Pass","No Pass")</f>
        <v>No Pass</v>
      </c>
      <c r="W4" s="5" t="str">
        <f>IF(F4&gt;=18,"Pass","No Pass")</f>
        <v>No Pass</v>
      </c>
      <c r="X4" s="5" t="str">
        <f>IF(G4&gt;=18,"Pass","No Pass")</f>
        <v>No Pass</v>
      </c>
    </row>
    <row r="5" spans="2:28" x14ac:dyDescent="0.25">
      <c r="B5" s="5">
        <v>21665</v>
      </c>
      <c r="D5" s="4">
        <v>0</v>
      </c>
      <c r="E5" s="5">
        <v>1</v>
      </c>
      <c r="F5" s="5">
        <v>2</v>
      </c>
      <c r="G5" s="5">
        <v>5</v>
      </c>
      <c r="I5" s="5">
        <f>E5-D5</f>
        <v>1</v>
      </c>
      <c r="J5" s="24">
        <f>I5/E5</f>
        <v>1</v>
      </c>
      <c r="K5" s="5">
        <f t="shared" ref="K5:K68" si="0">18-E5</f>
        <v>17</v>
      </c>
      <c r="M5" s="5">
        <f>F5-E5</f>
        <v>1</v>
      </c>
      <c r="N5" s="24">
        <f>M5/F5</f>
        <v>0.5</v>
      </c>
      <c r="O5" s="5">
        <f t="shared" ref="O5:O68" si="1">18-F5</f>
        <v>16</v>
      </c>
      <c r="Q5" s="5">
        <f>G5-F5</f>
        <v>3</v>
      </c>
      <c r="R5" s="24">
        <f>Q5/G5</f>
        <v>0.6</v>
      </c>
      <c r="S5" s="5">
        <f t="shared" ref="S5:S68" si="2">18-G5</f>
        <v>13</v>
      </c>
      <c r="U5" s="5" t="str">
        <f t="shared" ref="U5:U68" si="3">IF(D5&gt;=18,"Pass","No Pass")</f>
        <v>No Pass</v>
      </c>
      <c r="V5" s="5" t="str">
        <f t="shared" ref="V5:V68" si="4">IF(E5&gt;=18,"Pass","No Pass")</f>
        <v>No Pass</v>
      </c>
      <c r="W5" s="5" t="str">
        <f t="shared" ref="W5:W68" si="5">IF(F5&gt;=18,"Pass","No Pass")</f>
        <v>No Pass</v>
      </c>
      <c r="X5" s="5" t="str">
        <f t="shared" ref="X5:X68" si="6">IF(G5&gt;=18,"Pass","No Pass")</f>
        <v>No Pass</v>
      </c>
    </row>
    <row r="6" spans="2:28" x14ac:dyDescent="0.25">
      <c r="B6" s="5">
        <v>21715</v>
      </c>
      <c r="D6" s="4">
        <v>10</v>
      </c>
      <c r="E6" s="5">
        <v>12</v>
      </c>
      <c r="F6" s="5">
        <v>15</v>
      </c>
      <c r="G6" s="5">
        <v>8</v>
      </c>
      <c r="I6" s="5">
        <f t="shared" ref="I6:I69" si="7">E6-D6</f>
        <v>2</v>
      </c>
      <c r="J6" s="24">
        <f t="shared" ref="J6:J69" si="8">I6/E6</f>
        <v>0.16666666666666666</v>
      </c>
      <c r="K6" s="5">
        <f t="shared" si="0"/>
        <v>6</v>
      </c>
      <c r="M6" s="5">
        <f>F6-E6</f>
        <v>3</v>
      </c>
      <c r="N6" s="24">
        <f>M6/F6</f>
        <v>0.2</v>
      </c>
      <c r="O6" s="5">
        <f t="shared" si="1"/>
        <v>3</v>
      </c>
      <c r="Q6" s="5">
        <f t="shared" ref="Q6:Q69" si="9">G6-F6</f>
        <v>-7</v>
      </c>
      <c r="R6" s="24">
        <f t="shared" ref="R6:R69" si="10">Q6/G6</f>
        <v>-0.875</v>
      </c>
      <c r="S6" s="5">
        <f t="shared" si="2"/>
        <v>10</v>
      </c>
      <c r="U6" s="5" t="str">
        <f t="shared" si="3"/>
        <v>No Pass</v>
      </c>
      <c r="V6" s="5" t="str">
        <f t="shared" si="4"/>
        <v>No Pass</v>
      </c>
      <c r="W6" s="5" t="str">
        <f t="shared" si="5"/>
        <v>No Pass</v>
      </c>
      <c r="X6" s="5" t="str">
        <f t="shared" si="6"/>
        <v>No Pass</v>
      </c>
    </row>
    <row r="7" spans="2:28" x14ac:dyDescent="0.25">
      <c r="B7" s="5">
        <v>22072</v>
      </c>
      <c r="D7" s="4">
        <v>15</v>
      </c>
      <c r="E7" s="5">
        <v>21</v>
      </c>
      <c r="F7" s="5">
        <v>22</v>
      </c>
      <c r="G7" s="5">
        <v>20</v>
      </c>
      <c r="I7" s="5">
        <f t="shared" si="7"/>
        <v>6</v>
      </c>
      <c r="J7" s="24">
        <f t="shared" si="8"/>
        <v>0.2857142857142857</v>
      </c>
      <c r="K7" s="5">
        <f t="shared" si="0"/>
        <v>-3</v>
      </c>
      <c r="M7" s="5">
        <f t="shared" ref="M7:M70" si="11">F7-E7</f>
        <v>1</v>
      </c>
      <c r="N7" s="24">
        <f t="shared" ref="N7:N70" si="12">M7/F7</f>
        <v>4.5454545454545456E-2</v>
      </c>
      <c r="O7" s="5">
        <f t="shared" si="1"/>
        <v>-4</v>
      </c>
      <c r="Q7" s="5">
        <f t="shared" si="9"/>
        <v>-2</v>
      </c>
      <c r="R7" s="24">
        <f t="shared" si="10"/>
        <v>-0.1</v>
      </c>
      <c r="S7" s="5">
        <f t="shared" si="2"/>
        <v>-2</v>
      </c>
      <c r="U7" s="5" t="str">
        <f t="shared" si="3"/>
        <v>No Pass</v>
      </c>
      <c r="V7" s="5" t="str">
        <f t="shared" si="4"/>
        <v>Pass</v>
      </c>
      <c r="W7" s="5" t="str">
        <f t="shared" si="5"/>
        <v>Pass</v>
      </c>
      <c r="X7" s="5" t="str">
        <f t="shared" si="6"/>
        <v>Pass</v>
      </c>
    </row>
    <row r="8" spans="2:28" x14ac:dyDescent="0.25">
      <c r="B8" s="5">
        <v>22330</v>
      </c>
      <c r="D8" s="4">
        <v>8</v>
      </c>
      <c r="E8" s="5">
        <v>12</v>
      </c>
      <c r="F8" s="5">
        <v>25</v>
      </c>
      <c r="G8" s="5">
        <v>23</v>
      </c>
      <c r="I8" s="5">
        <f t="shared" si="7"/>
        <v>4</v>
      </c>
      <c r="J8" s="24">
        <f t="shared" si="8"/>
        <v>0.33333333333333331</v>
      </c>
      <c r="K8" s="5">
        <f t="shared" si="0"/>
        <v>6</v>
      </c>
      <c r="M8" s="5">
        <f t="shared" si="11"/>
        <v>13</v>
      </c>
      <c r="N8" s="24">
        <f t="shared" si="12"/>
        <v>0.52</v>
      </c>
      <c r="O8" s="5">
        <f t="shared" si="1"/>
        <v>-7</v>
      </c>
      <c r="Q8" s="5">
        <f t="shared" si="9"/>
        <v>-2</v>
      </c>
      <c r="R8" s="24">
        <f t="shared" si="10"/>
        <v>-8.6956521739130432E-2</v>
      </c>
      <c r="S8" s="5">
        <f t="shared" si="2"/>
        <v>-5</v>
      </c>
      <c r="U8" s="5" t="str">
        <f t="shared" si="3"/>
        <v>No Pass</v>
      </c>
      <c r="V8" s="5" t="str">
        <f t="shared" si="4"/>
        <v>No Pass</v>
      </c>
      <c r="W8" s="5" t="str">
        <f t="shared" si="5"/>
        <v>Pass</v>
      </c>
      <c r="X8" s="5" t="str">
        <f t="shared" si="6"/>
        <v>Pass</v>
      </c>
    </row>
    <row r="9" spans="2:28" x14ac:dyDescent="0.25">
      <c r="B9" s="5">
        <v>23772</v>
      </c>
      <c r="D9" s="4">
        <v>5</v>
      </c>
      <c r="E9" s="5">
        <v>10</v>
      </c>
      <c r="F9" s="5">
        <v>8</v>
      </c>
      <c r="G9" s="5">
        <v>9</v>
      </c>
      <c r="I9" s="5">
        <f t="shared" si="7"/>
        <v>5</v>
      </c>
      <c r="J9" s="24">
        <f t="shared" si="8"/>
        <v>0.5</v>
      </c>
      <c r="K9" s="5">
        <f t="shared" si="0"/>
        <v>8</v>
      </c>
      <c r="M9" s="5">
        <f t="shared" si="11"/>
        <v>-2</v>
      </c>
      <c r="N9" s="24">
        <f t="shared" si="12"/>
        <v>-0.25</v>
      </c>
      <c r="O9" s="5">
        <f t="shared" si="1"/>
        <v>10</v>
      </c>
      <c r="Q9" s="5">
        <f t="shared" si="9"/>
        <v>1</v>
      </c>
      <c r="R9" s="24">
        <f t="shared" si="10"/>
        <v>0.1111111111111111</v>
      </c>
      <c r="S9" s="5">
        <f t="shared" si="2"/>
        <v>9</v>
      </c>
      <c r="U9" s="5" t="str">
        <f t="shared" si="3"/>
        <v>No Pass</v>
      </c>
      <c r="V9" s="5" t="str">
        <f t="shared" si="4"/>
        <v>No Pass</v>
      </c>
      <c r="W9" s="5" t="str">
        <f t="shared" si="5"/>
        <v>No Pass</v>
      </c>
      <c r="X9" s="5" t="str">
        <f t="shared" si="6"/>
        <v>No Pass</v>
      </c>
    </row>
    <row r="10" spans="2:28" x14ac:dyDescent="0.25">
      <c r="B10" s="5">
        <v>23874</v>
      </c>
      <c r="D10" s="4">
        <v>17</v>
      </c>
      <c r="E10" s="5">
        <v>15</v>
      </c>
      <c r="F10" s="5">
        <v>12</v>
      </c>
      <c r="G10" s="5">
        <v>14</v>
      </c>
      <c r="I10" s="5">
        <f t="shared" si="7"/>
        <v>-2</v>
      </c>
      <c r="J10" s="24">
        <f t="shared" si="8"/>
        <v>-0.13333333333333333</v>
      </c>
      <c r="K10" s="5">
        <f t="shared" si="0"/>
        <v>3</v>
      </c>
      <c r="M10" s="5">
        <f t="shared" si="11"/>
        <v>-3</v>
      </c>
      <c r="N10" s="24">
        <f t="shared" si="12"/>
        <v>-0.25</v>
      </c>
      <c r="O10" s="5">
        <f t="shared" si="1"/>
        <v>6</v>
      </c>
      <c r="Q10" s="5">
        <f t="shared" si="9"/>
        <v>2</v>
      </c>
      <c r="R10" s="24">
        <f t="shared" si="10"/>
        <v>0.14285714285714285</v>
      </c>
      <c r="S10" s="5">
        <f t="shared" si="2"/>
        <v>4</v>
      </c>
      <c r="U10" s="5" t="str">
        <f t="shared" si="3"/>
        <v>No Pass</v>
      </c>
      <c r="V10" s="5" t="str">
        <f t="shared" si="4"/>
        <v>No Pass</v>
      </c>
      <c r="W10" s="5" t="str">
        <f t="shared" si="5"/>
        <v>No Pass</v>
      </c>
      <c r="X10" s="5" t="str">
        <f t="shared" si="6"/>
        <v>No Pass</v>
      </c>
    </row>
    <row r="11" spans="2:28" x14ac:dyDescent="0.25">
      <c r="B11" s="5">
        <v>23976</v>
      </c>
      <c r="D11" s="4">
        <v>5</v>
      </c>
      <c r="E11" s="5">
        <v>4</v>
      </c>
      <c r="F11" s="5">
        <v>3</v>
      </c>
      <c r="G11" s="5">
        <v>2</v>
      </c>
      <c r="I11" s="5">
        <f t="shared" si="7"/>
        <v>-1</v>
      </c>
      <c r="J11" s="24">
        <f t="shared" si="8"/>
        <v>-0.25</v>
      </c>
      <c r="K11" s="5">
        <f t="shared" si="0"/>
        <v>14</v>
      </c>
      <c r="M11" s="5">
        <f t="shared" si="11"/>
        <v>-1</v>
      </c>
      <c r="N11" s="24">
        <f t="shared" si="12"/>
        <v>-0.33333333333333331</v>
      </c>
      <c r="O11" s="5">
        <f t="shared" si="1"/>
        <v>15</v>
      </c>
      <c r="Q11" s="5">
        <f t="shared" si="9"/>
        <v>-1</v>
      </c>
      <c r="R11" s="24">
        <f t="shared" si="10"/>
        <v>-0.5</v>
      </c>
      <c r="S11" s="5">
        <f t="shared" si="2"/>
        <v>16</v>
      </c>
      <c r="U11" s="5" t="str">
        <f t="shared" si="3"/>
        <v>No Pass</v>
      </c>
      <c r="V11" s="5" t="str">
        <f t="shared" si="4"/>
        <v>No Pass</v>
      </c>
      <c r="W11" s="5" t="str">
        <f t="shared" si="5"/>
        <v>No Pass</v>
      </c>
      <c r="X11" s="5" t="str">
        <f t="shared" si="6"/>
        <v>No Pass</v>
      </c>
    </row>
    <row r="12" spans="2:28" x14ac:dyDescent="0.25">
      <c r="B12" s="5">
        <v>23978</v>
      </c>
      <c r="D12" s="4">
        <v>22</v>
      </c>
      <c r="E12" s="5">
        <v>21</v>
      </c>
      <c r="F12" s="5">
        <v>20</v>
      </c>
      <c r="G12" s="5">
        <v>25</v>
      </c>
      <c r="I12" s="5">
        <f t="shared" si="7"/>
        <v>-1</v>
      </c>
      <c r="J12" s="24">
        <f t="shared" si="8"/>
        <v>-4.7619047619047616E-2</v>
      </c>
      <c r="K12" s="5">
        <f t="shared" si="0"/>
        <v>-3</v>
      </c>
      <c r="M12" s="5">
        <f t="shared" si="11"/>
        <v>-1</v>
      </c>
      <c r="N12" s="24">
        <f t="shared" si="12"/>
        <v>-0.05</v>
      </c>
      <c r="O12" s="5">
        <f t="shared" si="1"/>
        <v>-2</v>
      </c>
      <c r="Q12" s="5">
        <f t="shared" si="9"/>
        <v>5</v>
      </c>
      <c r="R12" s="24">
        <f t="shared" si="10"/>
        <v>0.2</v>
      </c>
      <c r="S12" s="5">
        <f t="shared" si="2"/>
        <v>-7</v>
      </c>
      <c r="U12" s="5" t="str">
        <f t="shared" si="3"/>
        <v>Pass</v>
      </c>
      <c r="V12" s="5" t="str">
        <f t="shared" si="4"/>
        <v>Pass</v>
      </c>
      <c r="W12" s="5" t="str">
        <f t="shared" si="5"/>
        <v>Pass</v>
      </c>
      <c r="X12" s="5" t="str">
        <f t="shared" si="6"/>
        <v>Pass</v>
      </c>
    </row>
    <row r="13" spans="2:28" x14ac:dyDescent="0.25">
      <c r="B13" s="5">
        <v>24050</v>
      </c>
      <c r="D13" s="4">
        <v>9</v>
      </c>
      <c r="E13" s="5">
        <v>10</v>
      </c>
      <c r="F13" s="5">
        <v>11</v>
      </c>
      <c r="G13" s="5">
        <v>10</v>
      </c>
      <c r="I13" s="5">
        <f t="shared" si="7"/>
        <v>1</v>
      </c>
      <c r="J13" s="24">
        <f t="shared" si="8"/>
        <v>0.1</v>
      </c>
      <c r="K13" s="5">
        <f t="shared" si="0"/>
        <v>8</v>
      </c>
      <c r="M13" s="5">
        <f t="shared" si="11"/>
        <v>1</v>
      </c>
      <c r="N13" s="24">
        <f t="shared" si="12"/>
        <v>9.0909090909090912E-2</v>
      </c>
      <c r="O13" s="5">
        <f t="shared" si="1"/>
        <v>7</v>
      </c>
      <c r="Q13" s="5">
        <f t="shared" si="9"/>
        <v>-1</v>
      </c>
      <c r="R13" s="24">
        <f t="shared" si="10"/>
        <v>-0.1</v>
      </c>
      <c r="S13" s="5">
        <f t="shared" si="2"/>
        <v>8</v>
      </c>
      <c r="U13" s="5" t="str">
        <f t="shared" si="3"/>
        <v>No Pass</v>
      </c>
      <c r="V13" s="5" t="str">
        <f t="shared" si="4"/>
        <v>No Pass</v>
      </c>
      <c r="W13" s="5" t="str">
        <f t="shared" si="5"/>
        <v>No Pass</v>
      </c>
      <c r="X13" s="5" t="str">
        <f t="shared" si="6"/>
        <v>No Pass</v>
      </c>
    </row>
    <row r="14" spans="2:28" x14ac:dyDescent="0.25">
      <c r="B14" s="5">
        <v>24276</v>
      </c>
      <c r="D14" s="4">
        <v>2</v>
      </c>
      <c r="E14" s="5">
        <v>3</v>
      </c>
      <c r="F14" s="5">
        <v>5</v>
      </c>
      <c r="G14" s="5">
        <v>9</v>
      </c>
      <c r="I14" s="5">
        <f t="shared" si="7"/>
        <v>1</v>
      </c>
      <c r="J14" s="24">
        <f t="shared" si="8"/>
        <v>0.33333333333333331</v>
      </c>
      <c r="K14" s="5">
        <f t="shared" si="0"/>
        <v>15</v>
      </c>
      <c r="M14" s="5">
        <f t="shared" si="11"/>
        <v>2</v>
      </c>
      <c r="N14" s="24">
        <f t="shared" si="12"/>
        <v>0.4</v>
      </c>
      <c r="O14" s="5">
        <f t="shared" si="1"/>
        <v>13</v>
      </c>
      <c r="Q14" s="5">
        <f t="shared" si="9"/>
        <v>4</v>
      </c>
      <c r="R14" s="24">
        <f t="shared" si="10"/>
        <v>0.44444444444444442</v>
      </c>
      <c r="S14" s="5">
        <f t="shared" si="2"/>
        <v>9</v>
      </c>
      <c r="U14" s="5" t="str">
        <f t="shared" si="3"/>
        <v>No Pass</v>
      </c>
      <c r="V14" s="5" t="str">
        <f t="shared" si="4"/>
        <v>No Pass</v>
      </c>
      <c r="W14" s="5" t="str">
        <f t="shared" si="5"/>
        <v>No Pass</v>
      </c>
      <c r="X14" s="5" t="str">
        <f t="shared" si="6"/>
        <v>No Pass</v>
      </c>
    </row>
    <row r="15" spans="2:28" x14ac:dyDescent="0.25">
      <c r="B15" s="5">
        <v>24356</v>
      </c>
      <c r="D15" s="4">
        <v>19</v>
      </c>
      <c r="E15" s="5">
        <v>20</v>
      </c>
      <c r="F15" s="5">
        <v>18</v>
      </c>
      <c r="G15" s="5">
        <v>21</v>
      </c>
      <c r="I15" s="5">
        <f t="shared" si="7"/>
        <v>1</v>
      </c>
      <c r="J15" s="24">
        <f t="shared" si="8"/>
        <v>0.05</v>
      </c>
      <c r="K15" s="5">
        <f t="shared" si="0"/>
        <v>-2</v>
      </c>
      <c r="M15" s="5">
        <f t="shared" si="11"/>
        <v>-2</v>
      </c>
      <c r="N15" s="24">
        <f t="shared" si="12"/>
        <v>-0.1111111111111111</v>
      </c>
      <c r="O15" s="5">
        <f t="shared" si="1"/>
        <v>0</v>
      </c>
      <c r="Q15" s="5">
        <f t="shared" si="9"/>
        <v>3</v>
      </c>
      <c r="R15" s="24">
        <f t="shared" si="10"/>
        <v>0.14285714285714285</v>
      </c>
      <c r="S15" s="5">
        <f t="shared" si="2"/>
        <v>-3</v>
      </c>
      <c r="U15" s="5" t="str">
        <f t="shared" si="3"/>
        <v>Pass</v>
      </c>
      <c r="V15" s="5" t="str">
        <f t="shared" si="4"/>
        <v>Pass</v>
      </c>
      <c r="W15" s="5" t="str">
        <f t="shared" si="5"/>
        <v>Pass</v>
      </c>
      <c r="X15" s="5" t="str">
        <f t="shared" si="6"/>
        <v>Pass</v>
      </c>
    </row>
    <row r="16" spans="2:28" x14ac:dyDescent="0.25">
      <c r="B16" s="5">
        <v>24512</v>
      </c>
      <c r="D16" s="4">
        <v>12</v>
      </c>
      <c r="E16" s="5">
        <v>15</v>
      </c>
      <c r="F16" s="5">
        <v>15</v>
      </c>
      <c r="G16" s="5">
        <v>14</v>
      </c>
      <c r="I16" s="5">
        <f t="shared" si="7"/>
        <v>3</v>
      </c>
      <c r="J16" s="24">
        <f t="shared" si="8"/>
        <v>0.2</v>
      </c>
      <c r="K16" s="5">
        <f t="shared" si="0"/>
        <v>3</v>
      </c>
      <c r="M16" s="5">
        <f t="shared" si="11"/>
        <v>0</v>
      </c>
      <c r="N16" s="24">
        <f t="shared" si="12"/>
        <v>0</v>
      </c>
      <c r="O16" s="5">
        <f t="shared" si="1"/>
        <v>3</v>
      </c>
      <c r="Q16" s="5">
        <f t="shared" si="9"/>
        <v>-1</v>
      </c>
      <c r="R16" s="24">
        <f t="shared" si="10"/>
        <v>-7.1428571428571425E-2</v>
      </c>
      <c r="S16" s="5">
        <f t="shared" si="2"/>
        <v>4</v>
      </c>
      <c r="U16" s="5" t="str">
        <f t="shared" si="3"/>
        <v>No Pass</v>
      </c>
      <c r="V16" s="5" t="str">
        <f t="shared" si="4"/>
        <v>No Pass</v>
      </c>
      <c r="W16" s="5" t="str">
        <f t="shared" si="5"/>
        <v>No Pass</v>
      </c>
      <c r="X16" s="5" t="str">
        <f t="shared" si="6"/>
        <v>No Pass</v>
      </c>
    </row>
    <row r="17" spans="2:24" x14ac:dyDescent="0.25">
      <c r="B17" s="5">
        <v>24658</v>
      </c>
      <c r="D17" s="4">
        <v>15</v>
      </c>
      <c r="E17" s="5">
        <v>16</v>
      </c>
      <c r="F17" s="5">
        <v>18</v>
      </c>
      <c r="G17" s="5">
        <v>20</v>
      </c>
      <c r="I17" s="5">
        <f t="shared" si="7"/>
        <v>1</v>
      </c>
      <c r="J17" s="24">
        <f t="shared" si="8"/>
        <v>6.25E-2</v>
      </c>
      <c r="K17" s="5">
        <f t="shared" si="0"/>
        <v>2</v>
      </c>
      <c r="M17" s="5">
        <f t="shared" si="11"/>
        <v>2</v>
      </c>
      <c r="N17" s="24">
        <f t="shared" si="12"/>
        <v>0.1111111111111111</v>
      </c>
      <c r="O17" s="5">
        <f t="shared" si="1"/>
        <v>0</v>
      </c>
      <c r="Q17" s="5">
        <f t="shared" si="9"/>
        <v>2</v>
      </c>
      <c r="R17" s="24">
        <f t="shared" si="10"/>
        <v>0.1</v>
      </c>
      <c r="S17" s="5">
        <f t="shared" si="2"/>
        <v>-2</v>
      </c>
      <c r="U17" s="5" t="str">
        <f t="shared" si="3"/>
        <v>No Pass</v>
      </c>
      <c r="V17" s="5" t="str">
        <f t="shared" si="4"/>
        <v>No Pass</v>
      </c>
      <c r="W17" s="5" t="str">
        <f t="shared" si="5"/>
        <v>Pass</v>
      </c>
      <c r="X17" s="5" t="str">
        <f t="shared" si="6"/>
        <v>Pass</v>
      </c>
    </row>
    <row r="18" spans="2:24" x14ac:dyDescent="0.25">
      <c r="B18" s="5">
        <v>24819</v>
      </c>
      <c r="D18" s="4">
        <v>10</v>
      </c>
      <c r="E18" s="5">
        <v>8</v>
      </c>
      <c r="F18" s="5">
        <v>12</v>
      </c>
      <c r="G18" s="5">
        <v>10</v>
      </c>
      <c r="I18" s="5">
        <f t="shared" si="7"/>
        <v>-2</v>
      </c>
      <c r="J18" s="24">
        <f t="shared" si="8"/>
        <v>-0.25</v>
      </c>
      <c r="K18" s="5">
        <f t="shared" si="0"/>
        <v>10</v>
      </c>
      <c r="M18" s="5">
        <f t="shared" si="11"/>
        <v>4</v>
      </c>
      <c r="N18" s="24">
        <f t="shared" si="12"/>
        <v>0.33333333333333331</v>
      </c>
      <c r="O18" s="5">
        <f t="shared" si="1"/>
        <v>6</v>
      </c>
      <c r="Q18" s="5">
        <f t="shared" si="9"/>
        <v>-2</v>
      </c>
      <c r="R18" s="24">
        <f t="shared" si="10"/>
        <v>-0.2</v>
      </c>
      <c r="S18" s="5">
        <f t="shared" si="2"/>
        <v>8</v>
      </c>
      <c r="U18" s="5" t="str">
        <f t="shared" si="3"/>
        <v>No Pass</v>
      </c>
      <c r="V18" s="5" t="str">
        <f t="shared" si="4"/>
        <v>No Pass</v>
      </c>
      <c r="W18" s="5" t="str">
        <f t="shared" si="5"/>
        <v>No Pass</v>
      </c>
      <c r="X18" s="5" t="str">
        <f t="shared" si="6"/>
        <v>No Pass</v>
      </c>
    </row>
    <row r="19" spans="2:24" x14ac:dyDescent="0.25">
      <c r="B19" s="5">
        <v>24931</v>
      </c>
      <c r="D19" s="4">
        <v>11</v>
      </c>
      <c r="E19" s="5">
        <v>13</v>
      </c>
      <c r="F19" s="5">
        <v>14</v>
      </c>
      <c r="G19" s="5">
        <v>12</v>
      </c>
      <c r="I19" s="5">
        <f t="shared" si="7"/>
        <v>2</v>
      </c>
      <c r="J19" s="24">
        <f t="shared" si="8"/>
        <v>0.15384615384615385</v>
      </c>
      <c r="K19" s="5">
        <f t="shared" si="0"/>
        <v>5</v>
      </c>
      <c r="M19" s="5">
        <f t="shared" si="11"/>
        <v>1</v>
      </c>
      <c r="N19" s="24">
        <f t="shared" si="12"/>
        <v>7.1428571428571425E-2</v>
      </c>
      <c r="O19" s="5">
        <f t="shared" si="1"/>
        <v>4</v>
      </c>
      <c r="Q19" s="5">
        <f t="shared" si="9"/>
        <v>-2</v>
      </c>
      <c r="R19" s="24">
        <f t="shared" si="10"/>
        <v>-0.16666666666666666</v>
      </c>
      <c r="S19" s="5">
        <f t="shared" si="2"/>
        <v>6</v>
      </c>
      <c r="U19" s="5" t="str">
        <f t="shared" si="3"/>
        <v>No Pass</v>
      </c>
      <c r="V19" s="5" t="str">
        <f t="shared" si="4"/>
        <v>No Pass</v>
      </c>
      <c r="W19" s="5" t="str">
        <f t="shared" si="5"/>
        <v>No Pass</v>
      </c>
      <c r="X19" s="5" t="str">
        <f t="shared" si="6"/>
        <v>No Pass</v>
      </c>
    </row>
    <row r="20" spans="2:24" x14ac:dyDescent="0.25">
      <c r="B20" s="5">
        <v>24972</v>
      </c>
      <c r="D20" s="4">
        <v>19</v>
      </c>
      <c r="E20" s="5">
        <v>20</v>
      </c>
      <c r="F20" s="5">
        <v>22</v>
      </c>
      <c r="G20" s="5">
        <v>23</v>
      </c>
      <c r="I20" s="5">
        <f t="shared" si="7"/>
        <v>1</v>
      </c>
      <c r="J20" s="24">
        <f t="shared" si="8"/>
        <v>0.05</v>
      </c>
      <c r="K20" s="5">
        <f t="shared" si="0"/>
        <v>-2</v>
      </c>
      <c r="M20" s="5">
        <f t="shared" si="11"/>
        <v>2</v>
      </c>
      <c r="N20" s="24">
        <f t="shared" si="12"/>
        <v>9.0909090909090912E-2</v>
      </c>
      <c r="O20" s="5">
        <f t="shared" si="1"/>
        <v>-4</v>
      </c>
      <c r="Q20" s="5">
        <f t="shared" si="9"/>
        <v>1</v>
      </c>
      <c r="R20" s="24">
        <f t="shared" si="10"/>
        <v>4.3478260869565216E-2</v>
      </c>
      <c r="S20" s="5">
        <f t="shared" si="2"/>
        <v>-5</v>
      </c>
      <c r="U20" s="5" t="str">
        <f t="shared" si="3"/>
        <v>Pass</v>
      </c>
      <c r="V20" s="5" t="str">
        <f t="shared" si="4"/>
        <v>Pass</v>
      </c>
      <c r="W20" s="5" t="str">
        <f t="shared" si="5"/>
        <v>Pass</v>
      </c>
      <c r="X20" s="5" t="str">
        <f t="shared" si="6"/>
        <v>Pass</v>
      </c>
    </row>
    <row r="21" spans="2:24" x14ac:dyDescent="0.25">
      <c r="B21" s="5">
        <v>25313</v>
      </c>
      <c r="D21" s="4">
        <v>20</v>
      </c>
      <c r="E21" s="4">
        <v>16</v>
      </c>
      <c r="F21" s="4">
        <v>18</v>
      </c>
      <c r="G21" s="4">
        <v>22</v>
      </c>
      <c r="I21" s="5">
        <f t="shared" si="7"/>
        <v>-4</v>
      </c>
      <c r="J21" s="24">
        <f t="shared" si="8"/>
        <v>-0.25</v>
      </c>
      <c r="K21" s="5">
        <f t="shared" si="0"/>
        <v>2</v>
      </c>
      <c r="M21" s="5">
        <f t="shared" si="11"/>
        <v>2</v>
      </c>
      <c r="N21" s="24">
        <f t="shared" si="12"/>
        <v>0.1111111111111111</v>
      </c>
      <c r="O21" s="5">
        <f t="shared" si="1"/>
        <v>0</v>
      </c>
      <c r="Q21" s="5">
        <f t="shared" si="9"/>
        <v>4</v>
      </c>
      <c r="R21" s="24">
        <f t="shared" si="10"/>
        <v>0.18181818181818182</v>
      </c>
      <c r="S21" s="5">
        <f t="shared" si="2"/>
        <v>-4</v>
      </c>
      <c r="U21" s="5" t="str">
        <f t="shared" si="3"/>
        <v>Pass</v>
      </c>
      <c r="V21" s="5" t="str">
        <f t="shared" si="4"/>
        <v>No Pass</v>
      </c>
      <c r="W21" s="5" t="str">
        <f t="shared" si="5"/>
        <v>Pass</v>
      </c>
      <c r="X21" s="5" t="str">
        <f t="shared" si="6"/>
        <v>Pass</v>
      </c>
    </row>
    <row r="22" spans="2:24" x14ac:dyDescent="0.25">
      <c r="B22" s="5">
        <v>25325</v>
      </c>
      <c r="D22" s="4">
        <v>7</v>
      </c>
      <c r="E22" s="5">
        <v>7</v>
      </c>
      <c r="F22" s="4">
        <v>9</v>
      </c>
      <c r="G22" s="4">
        <v>15</v>
      </c>
      <c r="I22" s="5">
        <f t="shared" si="7"/>
        <v>0</v>
      </c>
      <c r="J22" s="24">
        <f t="shared" si="8"/>
        <v>0</v>
      </c>
      <c r="K22" s="5">
        <f t="shared" si="0"/>
        <v>11</v>
      </c>
      <c r="M22" s="5">
        <f t="shared" si="11"/>
        <v>2</v>
      </c>
      <c r="N22" s="24">
        <f t="shared" si="12"/>
        <v>0.22222222222222221</v>
      </c>
      <c r="O22" s="5">
        <f t="shared" si="1"/>
        <v>9</v>
      </c>
      <c r="Q22" s="5">
        <f t="shared" si="9"/>
        <v>6</v>
      </c>
      <c r="R22" s="24">
        <f t="shared" si="10"/>
        <v>0.4</v>
      </c>
      <c r="S22" s="5">
        <f t="shared" si="2"/>
        <v>3</v>
      </c>
      <c r="U22" s="5" t="str">
        <f t="shared" si="3"/>
        <v>No Pass</v>
      </c>
      <c r="V22" s="5" t="str">
        <f t="shared" si="4"/>
        <v>No Pass</v>
      </c>
      <c r="W22" s="5" t="str">
        <f t="shared" si="5"/>
        <v>No Pass</v>
      </c>
      <c r="X22" s="5" t="str">
        <f t="shared" si="6"/>
        <v>No Pass</v>
      </c>
    </row>
    <row r="23" spans="2:24" x14ac:dyDescent="0.25">
      <c r="B23" s="5">
        <v>25330</v>
      </c>
      <c r="D23" s="4">
        <v>8</v>
      </c>
      <c r="E23" s="5">
        <v>5</v>
      </c>
      <c r="F23" s="4">
        <v>6</v>
      </c>
      <c r="G23" s="4">
        <v>10</v>
      </c>
      <c r="I23" s="5">
        <f t="shared" si="7"/>
        <v>-3</v>
      </c>
      <c r="J23" s="24">
        <f t="shared" si="8"/>
        <v>-0.6</v>
      </c>
      <c r="K23" s="5">
        <f t="shared" si="0"/>
        <v>13</v>
      </c>
      <c r="M23" s="5">
        <f t="shared" si="11"/>
        <v>1</v>
      </c>
      <c r="N23" s="24">
        <f t="shared" si="12"/>
        <v>0.16666666666666666</v>
      </c>
      <c r="O23" s="5">
        <f t="shared" si="1"/>
        <v>12</v>
      </c>
      <c r="Q23" s="5">
        <f t="shared" si="9"/>
        <v>4</v>
      </c>
      <c r="R23" s="24">
        <f t="shared" si="10"/>
        <v>0.4</v>
      </c>
      <c r="S23" s="5">
        <f t="shared" si="2"/>
        <v>8</v>
      </c>
      <c r="U23" s="5" t="str">
        <f t="shared" si="3"/>
        <v>No Pass</v>
      </c>
      <c r="V23" s="5" t="str">
        <f t="shared" si="4"/>
        <v>No Pass</v>
      </c>
      <c r="W23" s="5" t="str">
        <f t="shared" si="5"/>
        <v>No Pass</v>
      </c>
      <c r="X23" s="5" t="str">
        <f t="shared" si="6"/>
        <v>No Pass</v>
      </c>
    </row>
    <row r="24" spans="2:24" x14ac:dyDescent="0.25">
      <c r="B24" s="5">
        <v>25331</v>
      </c>
      <c r="D24" s="4">
        <v>11</v>
      </c>
      <c r="E24" s="4">
        <v>5</v>
      </c>
      <c r="F24" s="4">
        <v>8</v>
      </c>
      <c r="G24" s="4">
        <v>10</v>
      </c>
      <c r="I24" s="5">
        <f t="shared" si="7"/>
        <v>-6</v>
      </c>
      <c r="J24" s="24">
        <f t="shared" si="8"/>
        <v>-1.2</v>
      </c>
      <c r="K24" s="5">
        <f t="shared" si="0"/>
        <v>13</v>
      </c>
      <c r="M24" s="5">
        <f t="shared" si="11"/>
        <v>3</v>
      </c>
      <c r="N24" s="24">
        <f t="shared" si="12"/>
        <v>0.375</v>
      </c>
      <c r="O24" s="5">
        <f t="shared" si="1"/>
        <v>10</v>
      </c>
      <c r="Q24" s="5">
        <f t="shared" si="9"/>
        <v>2</v>
      </c>
      <c r="R24" s="24">
        <f t="shared" si="10"/>
        <v>0.2</v>
      </c>
      <c r="S24" s="5">
        <f t="shared" si="2"/>
        <v>8</v>
      </c>
      <c r="U24" s="5" t="str">
        <f t="shared" si="3"/>
        <v>No Pass</v>
      </c>
      <c r="V24" s="5" t="str">
        <f t="shared" si="4"/>
        <v>No Pass</v>
      </c>
      <c r="W24" s="5" t="str">
        <f t="shared" si="5"/>
        <v>No Pass</v>
      </c>
      <c r="X24" s="5" t="str">
        <f t="shared" si="6"/>
        <v>No Pass</v>
      </c>
    </row>
    <row r="25" spans="2:24" x14ac:dyDescent="0.25">
      <c r="B25" s="5">
        <v>25333</v>
      </c>
      <c r="D25" s="4">
        <v>20</v>
      </c>
      <c r="E25" s="5">
        <v>16</v>
      </c>
      <c r="F25" s="4">
        <v>18</v>
      </c>
      <c r="G25" s="4">
        <v>20</v>
      </c>
      <c r="I25" s="5">
        <f t="shared" si="7"/>
        <v>-4</v>
      </c>
      <c r="J25" s="24">
        <f t="shared" si="8"/>
        <v>-0.25</v>
      </c>
      <c r="K25" s="5">
        <f t="shared" si="0"/>
        <v>2</v>
      </c>
      <c r="M25" s="5">
        <f t="shared" si="11"/>
        <v>2</v>
      </c>
      <c r="N25" s="24">
        <f t="shared" si="12"/>
        <v>0.1111111111111111</v>
      </c>
      <c r="O25" s="5">
        <f t="shared" si="1"/>
        <v>0</v>
      </c>
      <c r="Q25" s="5">
        <f t="shared" si="9"/>
        <v>2</v>
      </c>
      <c r="R25" s="24">
        <f t="shared" si="10"/>
        <v>0.1</v>
      </c>
      <c r="S25" s="5">
        <f t="shared" si="2"/>
        <v>-2</v>
      </c>
      <c r="U25" s="5" t="str">
        <f t="shared" si="3"/>
        <v>Pass</v>
      </c>
      <c r="V25" s="5" t="str">
        <f t="shared" si="4"/>
        <v>No Pass</v>
      </c>
      <c r="W25" s="5" t="str">
        <f t="shared" si="5"/>
        <v>Pass</v>
      </c>
      <c r="X25" s="5" t="str">
        <f t="shared" si="6"/>
        <v>Pass</v>
      </c>
    </row>
    <row r="26" spans="2:24" x14ac:dyDescent="0.25">
      <c r="B26" s="5">
        <v>25344</v>
      </c>
      <c r="D26" s="4">
        <v>25</v>
      </c>
      <c r="E26" s="5">
        <v>41</v>
      </c>
      <c r="F26" s="4">
        <v>30</v>
      </c>
      <c r="G26" s="4">
        <v>22</v>
      </c>
      <c r="I26" s="5">
        <f t="shared" si="7"/>
        <v>16</v>
      </c>
      <c r="J26" s="24">
        <f t="shared" si="8"/>
        <v>0.3902439024390244</v>
      </c>
      <c r="K26" s="5">
        <f t="shared" si="0"/>
        <v>-23</v>
      </c>
      <c r="M26" s="5">
        <f t="shared" si="11"/>
        <v>-11</v>
      </c>
      <c r="N26" s="24">
        <f t="shared" si="12"/>
        <v>-0.36666666666666664</v>
      </c>
      <c r="O26" s="5">
        <f t="shared" si="1"/>
        <v>-12</v>
      </c>
      <c r="Q26" s="5">
        <f t="shared" si="9"/>
        <v>-8</v>
      </c>
      <c r="R26" s="24">
        <f t="shared" si="10"/>
        <v>-0.36363636363636365</v>
      </c>
      <c r="S26" s="5">
        <f t="shared" si="2"/>
        <v>-4</v>
      </c>
      <c r="U26" s="5" t="str">
        <f t="shared" si="3"/>
        <v>Pass</v>
      </c>
      <c r="V26" s="5" t="str">
        <f t="shared" si="4"/>
        <v>Pass</v>
      </c>
      <c r="W26" s="5" t="str">
        <f t="shared" si="5"/>
        <v>Pass</v>
      </c>
      <c r="X26" s="5" t="str">
        <f t="shared" si="6"/>
        <v>Pass</v>
      </c>
    </row>
    <row r="27" spans="2:24" x14ac:dyDescent="0.25">
      <c r="B27" s="5">
        <v>25351</v>
      </c>
      <c r="D27" s="4">
        <v>7</v>
      </c>
      <c r="E27" s="5">
        <v>6</v>
      </c>
      <c r="F27" s="4">
        <v>5</v>
      </c>
      <c r="G27" s="4">
        <v>5</v>
      </c>
      <c r="I27" s="5">
        <f t="shared" si="7"/>
        <v>-1</v>
      </c>
      <c r="J27" s="24">
        <f t="shared" si="8"/>
        <v>-0.16666666666666666</v>
      </c>
      <c r="K27" s="5">
        <f t="shared" si="0"/>
        <v>12</v>
      </c>
      <c r="M27" s="5">
        <f t="shared" si="11"/>
        <v>-1</v>
      </c>
      <c r="N27" s="24">
        <f t="shared" si="12"/>
        <v>-0.2</v>
      </c>
      <c r="O27" s="5">
        <f t="shared" si="1"/>
        <v>13</v>
      </c>
      <c r="Q27" s="5">
        <f t="shared" si="9"/>
        <v>0</v>
      </c>
      <c r="R27" s="24">
        <f t="shared" si="10"/>
        <v>0</v>
      </c>
      <c r="S27" s="5">
        <f t="shared" si="2"/>
        <v>13</v>
      </c>
      <c r="U27" s="5" t="str">
        <f t="shared" si="3"/>
        <v>No Pass</v>
      </c>
      <c r="V27" s="5" t="str">
        <f t="shared" si="4"/>
        <v>No Pass</v>
      </c>
      <c r="W27" s="5" t="str">
        <f t="shared" si="5"/>
        <v>No Pass</v>
      </c>
      <c r="X27" s="5" t="str">
        <f t="shared" si="6"/>
        <v>No Pass</v>
      </c>
    </row>
    <row r="28" spans="2:24" x14ac:dyDescent="0.25">
      <c r="B28" s="5">
        <v>25353</v>
      </c>
      <c r="D28" s="4">
        <v>7</v>
      </c>
      <c r="E28" s="5">
        <v>13</v>
      </c>
      <c r="F28" s="4">
        <v>13</v>
      </c>
      <c r="G28" s="4">
        <v>16</v>
      </c>
      <c r="I28" s="5">
        <f t="shared" si="7"/>
        <v>6</v>
      </c>
      <c r="J28" s="24">
        <f t="shared" si="8"/>
        <v>0.46153846153846156</v>
      </c>
      <c r="K28" s="5">
        <f t="shared" si="0"/>
        <v>5</v>
      </c>
      <c r="M28" s="5">
        <f t="shared" si="11"/>
        <v>0</v>
      </c>
      <c r="N28" s="24">
        <f t="shared" si="12"/>
        <v>0</v>
      </c>
      <c r="O28" s="5">
        <f t="shared" si="1"/>
        <v>5</v>
      </c>
      <c r="Q28" s="5">
        <f t="shared" si="9"/>
        <v>3</v>
      </c>
      <c r="R28" s="24">
        <f t="shared" si="10"/>
        <v>0.1875</v>
      </c>
      <c r="S28" s="5">
        <f t="shared" si="2"/>
        <v>2</v>
      </c>
      <c r="U28" s="5" t="str">
        <f t="shared" si="3"/>
        <v>No Pass</v>
      </c>
      <c r="V28" s="5" t="str">
        <f t="shared" si="4"/>
        <v>No Pass</v>
      </c>
      <c r="W28" s="5" t="str">
        <f t="shared" si="5"/>
        <v>No Pass</v>
      </c>
      <c r="X28" s="5" t="str">
        <f t="shared" si="6"/>
        <v>No Pass</v>
      </c>
    </row>
    <row r="29" spans="2:24" x14ac:dyDescent="0.25">
      <c r="B29" s="5">
        <v>25356</v>
      </c>
      <c r="D29" s="4">
        <v>25</v>
      </c>
      <c r="E29" s="5">
        <v>30</v>
      </c>
      <c r="F29" s="4">
        <v>25</v>
      </c>
      <c r="G29" s="4">
        <v>20</v>
      </c>
      <c r="I29" s="5">
        <f t="shared" si="7"/>
        <v>5</v>
      </c>
      <c r="J29" s="24">
        <f t="shared" si="8"/>
        <v>0.16666666666666666</v>
      </c>
      <c r="K29" s="5">
        <f t="shared" si="0"/>
        <v>-12</v>
      </c>
      <c r="M29" s="5">
        <f t="shared" si="11"/>
        <v>-5</v>
      </c>
      <c r="N29" s="24">
        <f t="shared" si="12"/>
        <v>-0.2</v>
      </c>
      <c r="O29" s="5">
        <f t="shared" si="1"/>
        <v>-7</v>
      </c>
      <c r="Q29" s="5">
        <f t="shared" si="9"/>
        <v>-5</v>
      </c>
      <c r="R29" s="24">
        <f t="shared" si="10"/>
        <v>-0.25</v>
      </c>
      <c r="S29" s="5">
        <f t="shared" si="2"/>
        <v>-2</v>
      </c>
      <c r="U29" s="5" t="str">
        <f t="shared" si="3"/>
        <v>Pass</v>
      </c>
      <c r="V29" s="5" t="str">
        <f t="shared" si="4"/>
        <v>Pass</v>
      </c>
      <c r="W29" s="5" t="str">
        <f t="shared" si="5"/>
        <v>Pass</v>
      </c>
      <c r="X29" s="5" t="str">
        <f t="shared" si="6"/>
        <v>Pass</v>
      </c>
    </row>
    <row r="30" spans="2:24" x14ac:dyDescent="0.25">
      <c r="B30" s="5">
        <v>25364</v>
      </c>
      <c r="D30" s="4">
        <v>20</v>
      </c>
      <c r="E30" s="5">
        <v>26</v>
      </c>
      <c r="F30" s="4">
        <v>26</v>
      </c>
      <c r="G30" s="4">
        <v>25</v>
      </c>
      <c r="I30" s="5">
        <f t="shared" si="7"/>
        <v>6</v>
      </c>
      <c r="J30" s="24">
        <f t="shared" si="8"/>
        <v>0.23076923076923078</v>
      </c>
      <c r="K30" s="5">
        <f t="shared" si="0"/>
        <v>-8</v>
      </c>
      <c r="M30" s="5">
        <f t="shared" si="11"/>
        <v>0</v>
      </c>
      <c r="N30" s="24">
        <f t="shared" si="12"/>
        <v>0</v>
      </c>
      <c r="O30" s="5">
        <f t="shared" si="1"/>
        <v>-8</v>
      </c>
      <c r="Q30" s="5">
        <f t="shared" si="9"/>
        <v>-1</v>
      </c>
      <c r="R30" s="24">
        <f t="shared" si="10"/>
        <v>-0.04</v>
      </c>
      <c r="S30" s="5">
        <f t="shared" si="2"/>
        <v>-7</v>
      </c>
      <c r="U30" s="5" t="str">
        <f t="shared" si="3"/>
        <v>Pass</v>
      </c>
      <c r="V30" s="5" t="str">
        <f t="shared" si="4"/>
        <v>Pass</v>
      </c>
      <c r="W30" s="5" t="str">
        <f t="shared" si="5"/>
        <v>Pass</v>
      </c>
      <c r="X30" s="5" t="str">
        <f t="shared" si="6"/>
        <v>Pass</v>
      </c>
    </row>
    <row r="31" spans="2:24" x14ac:dyDescent="0.25">
      <c r="B31" s="5">
        <v>25392</v>
      </c>
      <c r="D31" s="4">
        <v>18</v>
      </c>
      <c r="E31" s="5">
        <v>26</v>
      </c>
      <c r="F31" s="4">
        <v>15</v>
      </c>
      <c r="G31" s="4">
        <v>18</v>
      </c>
      <c r="I31" s="5">
        <f t="shared" si="7"/>
        <v>8</v>
      </c>
      <c r="J31" s="24">
        <f t="shared" si="8"/>
        <v>0.30769230769230771</v>
      </c>
      <c r="K31" s="5">
        <f t="shared" si="0"/>
        <v>-8</v>
      </c>
      <c r="M31" s="5">
        <f t="shared" si="11"/>
        <v>-11</v>
      </c>
      <c r="N31" s="24">
        <f t="shared" si="12"/>
        <v>-0.73333333333333328</v>
      </c>
      <c r="O31" s="5">
        <f t="shared" si="1"/>
        <v>3</v>
      </c>
      <c r="Q31" s="5">
        <f t="shared" si="9"/>
        <v>3</v>
      </c>
      <c r="R31" s="24">
        <f t="shared" si="10"/>
        <v>0.16666666666666666</v>
      </c>
      <c r="S31" s="5">
        <f t="shared" si="2"/>
        <v>0</v>
      </c>
      <c r="U31" s="5" t="str">
        <f t="shared" si="3"/>
        <v>Pass</v>
      </c>
      <c r="V31" s="5" t="str">
        <f t="shared" si="4"/>
        <v>Pass</v>
      </c>
      <c r="W31" s="5" t="str">
        <f t="shared" si="5"/>
        <v>No Pass</v>
      </c>
      <c r="X31" s="5" t="str">
        <f t="shared" si="6"/>
        <v>Pass</v>
      </c>
    </row>
    <row r="32" spans="2:24" x14ac:dyDescent="0.25">
      <c r="B32" s="5">
        <v>25397</v>
      </c>
      <c r="D32" s="4">
        <v>19</v>
      </c>
      <c r="E32" s="5">
        <v>15</v>
      </c>
      <c r="F32" s="4">
        <v>22</v>
      </c>
      <c r="G32" s="4">
        <v>23</v>
      </c>
      <c r="I32" s="5">
        <f t="shared" si="7"/>
        <v>-4</v>
      </c>
      <c r="J32" s="24">
        <f t="shared" si="8"/>
        <v>-0.26666666666666666</v>
      </c>
      <c r="K32" s="5">
        <f t="shared" si="0"/>
        <v>3</v>
      </c>
      <c r="M32" s="5">
        <f t="shared" si="11"/>
        <v>7</v>
      </c>
      <c r="N32" s="24">
        <f t="shared" si="12"/>
        <v>0.31818181818181818</v>
      </c>
      <c r="O32" s="5">
        <f t="shared" si="1"/>
        <v>-4</v>
      </c>
      <c r="Q32" s="5">
        <f t="shared" si="9"/>
        <v>1</v>
      </c>
      <c r="R32" s="24">
        <f t="shared" si="10"/>
        <v>4.3478260869565216E-2</v>
      </c>
      <c r="S32" s="5">
        <f t="shared" si="2"/>
        <v>-5</v>
      </c>
      <c r="U32" s="5" t="str">
        <f t="shared" si="3"/>
        <v>Pass</v>
      </c>
      <c r="V32" s="5" t="str">
        <f t="shared" si="4"/>
        <v>No Pass</v>
      </c>
      <c r="W32" s="5" t="str">
        <f t="shared" si="5"/>
        <v>Pass</v>
      </c>
      <c r="X32" s="5" t="str">
        <f t="shared" si="6"/>
        <v>Pass</v>
      </c>
    </row>
    <row r="33" spans="2:24" x14ac:dyDescent="0.25">
      <c r="B33" s="5">
        <v>25399</v>
      </c>
      <c r="D33" s="4">
        <v>3</v>
      </c>
      <c r="E33" s="5">
        <v>25</v>
      </c>
      <c r="F33" s="4">
        <v>24</v>
      </c>
      <c r="G33" s="4">
        <v>21</v>
      </c>
      <c r="I33" s="5">
        <f t="shared" si="7"/>
        <v>22</v>
      </c>
      <c r="J33" s="24">
        <f t="shared" si="8"/>
        <v>0.88</v>
      </c>
      <c r="K33" s="5">
        <f t="shared" si="0"/>
        <v>-7</v>
      </c>
      <c r="M33" s="5">
        <f t="shared" si="11"/>
        <v>-1</v>
      </c>
      <c r="N33" s="24">
        <f t="shared" si="12"/>
        <v>-4.1666666666666664E-2</v>
      </c>
      <c r="O33" s="5">
        <f t="shared" si="1"/>
        <v>-6</v>
      </c>
      <c r="Q33" s="5">
        <f t="shared" si="9"/>
        <v>-3</v>
      </c>
      <c r="R33" s="24">
        <f t="shared" si="10"/>
        <v>-0.14285714285714285</v>
      </c>
      <c r="S33" s="5">
        <f t="shared" si="2"/>
        <v>-3</v>
      </c>
      <c r="U33" s="5" t="str">
        <f t="shared" si="3"/>
        <v>No Pass</v>
      </c>
      <c r="V33" s="5" t="str">
        <f t="shared" si="4"/>
        <v>Pass</v>
      </c>
      <c r="W33" s="5" t="str">
        <f t="shared" si="5"/>
        <v>Pass</v>
      </c>
      <c r="X33" s="5" t="str">
        <f t="shared" si="6"/>
        <v>Pass</v>
      </c>
    </row>
    <row r="34" spans="2:24" x14ac:dyDescent="0.25">
      <c r="B34" s="5">
        <v>25406</v>
      </c>
      <c r="D34" s="4">
        <v>14</v>
      </c>
      <c r="E34" s="5">
        <v>20</v>
      </c>
      <c r="F34" s="4">
        <v>15</v>
      </c>
      <c r="G34" s="4">
        <v>15</v>
      </c>
      <c r="I34" s="5">
        <f t="shared" si="7"/>
        <v>6</v>
      </c>
      <c r="J34" s="24">
        <f t="shared" si="8"/>
        <v>0.3</v>
      </c>
      <c r="K34" s="5">
        <f t="shared" si="0"/>
        <v>-2</v>
      </c>
      <c r="M34" s="5">
        <f t="shared" si="11"/>
        <v>-5</v>
      </c>
      <c r="N34" s="24">
        <f t="shared" si="12"/>
        <v>-0.33333333333333331</v>
      </c>
      <c r="O34" s="5">
        <f t="shared" si="1"/>
        <v>3</v>
      </c>
      <c r="Q34" s="5">
        <f t="shared" si="9"/>
        <v>0</v>
      </c>
      <c r="R34" s="24">
        <f t="shared" si="10"/>
        <v>0</v>
      </c>
      <c r="S34" s="5">
        <f t="shared" si="2"/>
        <v>3</v>
      </c>
      <c r="U34" s="5" t="str">
        <f t="shared" si="3"/>
        <v>No Pass</v>
      </c>
      <c r="V34" s="5" t="str">
        <f t="shared" si="4"/>
        <v>Pass</v>
      </c>
      <c r="W34" s="5" t="str">
        <f t="shared" si="5"/>
        <v>No Pass</v>
      </c>
      <c r="X34" s="5" t="str">
        <f t="shared" si="6"/>
        <v>No Pass</v>
      </c>
    </row>
    <row r="35" spans="2:24" x14ac:dyDescent="0.25">
      <c r="B35" s="5">
        <v>25408</v>
      </c>
      <c r="D35" s="4">
        <v>15</v>
      </c>
      <c r="E35" s="5">
        <v>15</v>
      </c>
      <c r="F35" s="4">
        <v>15</v>
      </c>
      <c r="G35" s="4">
        <v>15</v>
      </c>
      <c r="I35" s="5">
        <f t="shared" si="7"/>
        <v>0</v>
      </c>
      <c r="J35" s="24">
        <f t="shared" si="8"/>
        <v>0</v>
      </c>
      <c r="K35" s="5">
        <f t="shared" si="0"/>
        <v>3</v>
      </c>
      <c r="M35" s="5">
        <f t="shared" si="11"/>
        <v>0</v>
      </c>
      <c r="N35" s="24">
        <f t="shared" si="12"/>
        <v>0</v>
      </c>
      <c r="O35" s="5">
        <f t="shared" si="1"/>
        <v>3</v>
      </c>
      <c r="Q35" s="5">
        <f t="shared" si="9"/>
        <v>0</v>
      </c>
      <c r="R35" s="24">
        <f t="shared" si="10"/>
        <v>0</v>
      </c>
      <c r="S35" s="5">
        <f t="shared" si="2"/>
        <v>3</v>
      </c>
      <c r="U35" s="5" t="str">
        <f t="shared" si="3"/>
        <v>No Pass</v>
      </c>
      <c r="V35" s="5" t="str">
        <f t="shared" si="4"/>
        <v>No Pass</v>
      </c>
      <c r="W35" s="5" t="str">
        <f t="shared" si="5"/>
        <v>No Pass</v>
      </c>
      <c r="X35" s="5" t="str">
        <f t="shared" si="6"/>
        <v>No Pass</v>
      </c>
    </row>
    <row r="36" spans="2:24" x14ac:dyDescent="0.25">
      <c r="B36" s="5">
        <v>25446</v>
      </c>
      <c r="D36" s="4">
        <v>25</v>
      </c>
      <c r="E36" s="5">
        <v>16</v>
      </c>
      <c r="F36" s="4">
        <v>14</v>
      </c>
      <c r="G36" s="4">
        <v>20</v>
      </c>
      <c r="I36" s="5">
        <f t="shared" si="7"/>
        <v>-9</v>
      </c>
      <c r="J36" s="24">
        <f t="shared" si="8"/>
        <v>-0.5625</v>
      </c>
      <c r="K36" s="5">
        <f t="shared" si="0"/>
        <v>2</v>
      </c>
      <c r="M36" s="5">
        <f t="shared" si="11"/>
        <v>-2</v>
      </c>
      <c r="N36" s="24">
        <f t="shared" si="12"/>
        <v>-0.14285714285714285</v>
      </c>
      <c r="O36" s="5">
        <f t="shared" si="1"/>
        <v>4</v>
      </c>
      <c r="Q36" s="5">
        <f t="shared" si="9"/>
        <v>6</v>
      </c>
      <c r="R36" s="24">
        <f t="shared" si="10"/>
        <v>0.3</v>
      </c>
      <c r="S36" s="5">
        <f t="shared" si="2"/>
        <v>-2</v>
      </c>
      <c r="U36" s="5" t="str">
        <f t="shared" si="3"/>
        <v>Pass</v>
      </c>
      <c r="V36" s="5" t="str">
        <f t="shared" si="4"/>
        <v>No Pass</v>
      </c>
      <c r="W36" s="5" t="str">
        <f t="shared" si="5"/>
        <v>No Pass</v>
      </c>
      <c r="X36" s="5" t="str">
        <f t="shared" si="6"/>
        <v>Pass</v>
      </c>
    </row>
    <row r="37" spans="2:24" x14ac:dyDescent="0.25">
      <c r="B37" s="5">
        <v>25453</v>
      </c>
      <c r="D37" s="4">
        <v>12</v>
      </c>
      <c r="E37" s="5">
        <v>10</v>
      </c>
      <c r="F37" s="4">
        <v>15</v>
      </c>
      <c r="G37" s="4">
        <v>26</v>
      </c>
      <c r="I37" s="5">
        <f t="shared" si="7"/>
        <v>-2</v>
      </c>
      <c r="J37" s="24">
        <f t="shared" si="8"/>
        <v>-0.2</v>
      </c>
      <c r="K37" s="5">
        <f t="shared" si="0"/>
        <v>8</v>
      </c>
      <c r="M37" s="5">
        <f t="shared" si="11"/>
        <v>5</v>
      </c>
      <c r="N37" s="24">
        <f t="shared" si="12"/>
        <v>0.33333333333333331</v>
      </c>
      <c r="O37" s="5">
        <f t="shared" si="1"/>
        <v>3</v>
      </c>
      <c r="Q37" s="5">
        <f t="shared" si="9"/>
        <v>11</v>
      </c>
      <c r="R37" s="24">
        <f t="shared" si="10"/>
        <v>0.42307692307692307</v>
      </c>
      <c r="S37" s="5">
        <f t="shared" si="2"/>
        <v>-8</v>
      </c>
      <c r="U37" s="5" t="str">
        <f t="shared" si="3"/>
        <v>No Pass</v>
      </c>
      <c r="V37" s="5" t="str">
        <f t="shared" si="4"/>
        <v>No Pass</v>
      </c>
      <c r="W37" s="5" t="str">
        <f t="shared" si="5"/>
        <v>No Pass</v>
      </c>
      <c r="X37" s="5" t="str">
        <f t="shared" si="6"/>
        <v>Pass</v>
      </c>
    </row>
    <row r="38" spans="2:24" x14ac:dyDescent="0.25">
      <c r="B38" s="5">
        <v>25460</v>
      </c>
      <c r="D38" s="4">
        <v>16</v>
      </c>
      <c r="E38" s="5">
        <v>12</v>
      </c>
      <c r="F38" s="4">
        <v>16</v>
      </c>
      <c r="G38" s="4">
        <v>25</v>
      </c>
      <c r="I38" s="5">
        <f t="shared" si="7"/>
        <v>-4</v>
      </c>
      <c r="J38" s="24">
        <f t="shared" si="8"/>
        <v>-0.33333333333333331</v>
      </c>
      <c r="K38" s="5">
        <f t="shared" si="0"/>
        <v>6</v>
      </c>
      <c r="M38" s="5">
        <f t="shared" si="11"/>
        <v>4</v>
      </c>
      <c r="N38" s="24">
        <f t="shared" si="12"/>
        <v>0.25</v>
      </c>
      <c r="O38" s="5">
        <f t="shared" si="1"/>
        <v>2</v>
      </c>
      <c r="Q38" s="5">
        <f t="shared" si="9"/>
        <v>9</v>
      </c>
      <c r="R38" s="24">
        <f t="shared" si="10"/>
        <v>0.36</v>
      </c>
      <c r="S38" s="5">
        <f t="shared" si="2"/>
        <v>-7</v>
      </c>
      <c r="U38" s="5" t="str">
        <f t="shared" si="3"/>
        <v>No Pass</v>
      </c>
      <c r="V38" s="5" t="str">
        <f t="shared" si="4"/>
        <v>No Pass</v>
      </c>
      <c r="W38" s="5" t="str">
        <f t="shared" si="5"/>
        <v>No Pass</v>
      </c>
      <c r="X38" s="5" t="str">
        <f t="shared" si="6"/>
        <v>Pass</v>
      </c>
    </row>
    <row r="39" spans="2:24" x14ac:dyDescent="0.25">
      <c r="B39" s="5">
        <v>25461</v>
      </c>
      <c r="D39" s="4">
        <v>7</v>
      </c>
      <c r="E39" s="5">
        <v>10</v>
      </c>
      <c r="F39" s="4">
        <v>13</v>
      </c>
      <c r="G39" s="4">
        <v>10</v>
      </c>
      <c r="I39" s="5">
        <f t="shared" si="7"/>
        <v>3</v>
      </c>
      <c r="J39" s="24">
        <f t="shared" si="8"/>
        <v>0.3</v>
      </c>
      <c r="K39" s="5">
        <f t="shared" si="0"/>
        <v>8</v>
      </c>
      <c r="M39" s="5">
        <f t="shared" si="11"/>
        <v>3</v>
      </c>
      <c r="N39" s="24">
        <f t="shared" si="12"/>
        <v>0.23076923076923078</v>
      </c>
      <c r="O39" s="5">
        <f t="shared" si="1"/>
        <v>5</v>
      </c>
      <c r="Q39" s="5">
        <f t="shared" si="9"/>
        <v>-3</v>
      </c>
      <c r="R39" s="24">
        <f t="shared" si="10"/>
        <v>-0.3</v>
      </c>
      <c r="S39" s="5">
        <f t="shared" si="2"/>
        <v>8</v>
      </c>
      <c r="U39" s="5" t="str">
        <f t="shared" si="3"/>
        <v>No Pass</v>
      </c>
      <c r="V39" s="5" t="str">
        <f t="shared" si="4"/>
        <v>No Pass</v>
      </c>
      <c r="W39" s="5" t="str">
        <f t="shared" si="5"/>
        <v>No Pass</v>
      </c>
      <c r="X39" s="5" t="str">
        <f t="shared" si="6"/>
        <v>No Pass</v>
      </c>
    </row>
    <row r="40" spans="2:24" x14ac:dyDescent="0.25">
      <c r="B40" s="5">
        <v>25462</v>
      </c>
      <c r="D40" s="4">
        <v>25</v>
      </c>
      <c r="E40" s="5">
        <v>15</v>
      </c>
      <c r="F40" s="4">
        <v>28</v>
      </c>
      <c r="G40" s="4">
        <v>30</v>
      </c>
      <c r="I40" s="5">
        <f t="shared" si="7"/>
        <v>-10</v>
      </c>
      <c r="J40" s="24">
        <f t="shared" si="8"/>
        <v>-0.66666666666666663</v>
      </c>
      <c r="K40" s="5">
        <f t="shared" si="0"/>
        <v>3</v>
      </c>
      <c r="M40" s="5">
        <f t="shared" si="11"/>
        <v>13</v>
      </c>
      <c r="N40" s="24">
        <f t="shared" si="12"/>
        <v>0.4642857142857143</v>
      </c>
      <c r="O40" s="5">
        <f t="shared" si="1"/>
        <v>-10</v>
      </c>
      <c r="Q40" s="5">
        <f t="shared" si="9"/>
        <v>2</v>
      </c>
      <c r="R40" s="24">
        <f t="shared" si="10"/>
        <v>6.6666666666666666E-2</v>
      </c>
      <c r="S40" s="5">
        <f t="shared" si="2"/>
        <v>-12</v>
      </c>
      <c r="U40" s="5" t="str">
        <f t="shared" si="3"/>
        <v>Pass</v>
      </c>
      <c r="V40" s="5" t="str">
        <f t="shared" si="4"/>
        <v>No Pass</v>
      </c>
      <c r="W40" s="5" t="str">
        <f t="shared" si="5"/>
        <v>Pass</v>
      </c>
      <c r="X40" s="5" t="str">
        <f t="shared" si="6"/>
        <v>Pass</v>
      </c>
    </row>
    <row r="41" spans="2:24" x14ac:dyDescent="0.25">
      <c r="B41" s="5">
        <v>25476</v>
      </c>
      <c r="D41" s="4">
        <v>4</v>
      </c>
      <c r="E41" s="5">
        <v>10</v>
      </c>
      <c r="F41" s="4">
        <v>12</v>
      </c>
      <c r="G41" s="4">
        <v>14</v>
      </c>
      <c r="I41" s="5">
        <f t="shared" si="7"/>
        <v>6</v>
      </c>
      <c r="J41" s="24">
        <f t="shared" si="8"/>
        <v>0.6</v>
      </c>
      <c r="K41" s="5">
        <f t="shared" si="0"/>
        <v>8</v>
      </c>
      <c r="M41" s="5">
        <f t="shared" si="11"/>
        <v>2</v>
      </c>
      <c r="N41" s="24">
        <f t="shared" si="12"/>
        <v>0.16666666666666666</v>
      </c>
      <c r="O41" s="5">
        <f t="shared" si="1"/>
        <v>6</v>
      </c>
      <c r="Q41" s="5">
        <f t="shared" si="9"/>
        <v>2</v>
      </c>
      <c r="R41" s="24">
        <f t="shared" si="10"/>
        <v>0.14285714285714285</v>
      </c>
      <c r="S41" s="5">
        <f t="shared" si="2"/>
        <v>4</v>
      </c>
      <c r="U41" s="5" t="str">
        <f t="shared" si="3"/>
        <v>No Pass</v>
      </c>
      <c r="V41" s="5" t="str">
        <f t="shared" si="4"/>
        <v>No Pass</v>
      </c>
      <c r="W41" s="5" t="str">
        <f t="shared" si="5"/>
        <v>No Pass</v>
      </c>
      <c r="X41" s="5" t="str">
        <f t="shared" si="6"/>
        <v>No Pass</v>
      </c>
    </row>
    <row r="42" spans="2:24" x14ac:dyDescent="0.25">
      <c r="B42" s="5">
        <v>25480</v>
      </c>
      <c r="D42" s="4">
        <v>10</v>
      </c>
      <c r="E42" s="5">
        <v>1</v>
      </c>
      <c r="F42" s="4">
        <v>14</v>
      </c>
      <c r="G42" s="4">
        <v>5</v>
      </c>
      <c r="I42" s="5">
        <f t="shared" si="7"/>
        <v>-9</v>
      </c>
      <c r="J42" s="24">
        <f t="shared" si="8"/>
        <v>-9</v>
      </c>
      <c r="K42" s="5">
        <f t="shared" si="0"/>
        <v>17</v>
      </c>
      <c r="M42" s="5">
        <f t="shared" si="11"/>
        <v>13</v>
      </c>
      <c r="N42" s="24">
        <f t="shared" si="12"/>
        <v>0.9285714285714286</v>
      </c>
      <c r="O42" s="5">
        <f t="shared" si="1"/>
        <v>4</v>
      </c>
      <c r="Q42" s="5">
        <f t="shared" si="9"/>
        <v>-9</v>
      </c>
      <c r="R42" s="24">
        <f t="shared" si="10"/>
        <v>-1.8</v>
      </c>
      <c r="S42" s="5">
        <f t="shared" si="2"/>
        <v>13</v>
      </c>
      <c r="U42" s="5" t="str">
        <f t="shared" si="3"/>
        <v>No Pass</v>
      </c>
      <c r="V42" s="5" t="str">
        <f t="shared" si="4"/>
        <v>No Pass</v>
      </c>
      <c r="W42" s="5" t="str">
        <f t="shared" si="5"/>
        <v>No Pass</v>
      </c>
      <c r="X42" s="5" t="str">
        <f t="shared" si="6"/>
        <v>No Pass</v>
      </c>
    </row>
    <row r="43" spans="2:24" x14ac:dyDescent="0.25">
      <c r="B43" s="5">
        <v>25491</v>
      </c>
      <c r="D43" s="4">
        <v>6</v>
      </c>
      <c r="E43" s="5">
        <v>15</v>
      </c>
      <c r="F43" s="4">
        <v>14</v>
      </c>
      <c r="G43" s="4">
        <v>12</v>
      </c>
      <c r="I43" s="5">
        <f t="shared" si="7"/>
        <v>9</v>
      </c>
      <c r="J43" s="24">
        <f t="shared" si="8"/>
        <v>0.6</v>
      </c>
      <c r="K43" s="5">
        <f t="shared" si="0"/>
        <v>3</v>
      </c>
      <c r="M43" s="5">
        <f t="shared" si="11"/>
        <v>-1</v>
      </c>
      <c r="N43" s="24">
        <f t="shared" si="12"/>
        <v>-7.1428571428571425E-2</v>
      </c>
      <c r="O43" s="5">
        <f t="shared" si="1"/>
        <v>4</v>
      </c>
      <c r="Q43" s="5">
        <f t="shared" si="9"/>
        <v>-2</v>
      </c>
      <c r="R43" s="24">
        <f t="shared" si="10"/>
        <v>-0.16666666666666666</v>
      </c>
      <c r="S43" s="5">
        <f t="shared" si="2"/>
        <v>6</v>
      </c>
      <c r="U43" s="5" t="str">
        <f t="shared" si="3"/>
        <v>No Pass</v>
      </c>
      <c r="V43" s="5" t="str">
        <f t="shared" si="4"/>
        <v>No Pass</v>
      </c>
      <c r="W43" s="5" t="str">
        <f t="shared" si="5"/>
        <v>No Pass</v>
      </c>
      <c r="X43" s="5" t="str">
        <f t="shared" si="6"/>
        <v>No Pass</v>
      </c>
    </row>
    <row r="44" spans="2:24" x14ac:dyDescent="0.25">
      <c r="B44" s="5">
        <v>25515</v>
      </c>
      <c r="D44" s="4">
        <v>4</v>
      </c>
      <c r="E44" s="5">
        <v>9</v>
      </c>
      <c r="F44" s="4">
        <v>10</v>
      </c>
      <c r="G44" s="4">
        <v>8</v>
      </c>
      <c r="I44" s="5">
        <f t="shared" si="7"/>
        <v>5</v>
      </c>
      <c r="J44" s="24">
        <f t="shared" si="8"/>
        <v>0.55555555555555558</v>
      </c>
      <c r="K44" s="5">
        <f t="shared" si="0"/>
        <v>9</v>
      </c>
      <c r="M44" s="5">
        <f t="shared" si="11"/>
        <v>1</v>
      </c>
      <c r="N44" s="24">
        <f t="shared" si="12"/>
        <v>0.1</v>
      </c>
      <c r="O44" s="5">
        <f t="shared" si="1"/>
        <v>8</v>
      </c>
      <c r="Q44" s="5">
        <f t="shared" si="9"/>
        <v>-2</v>
      </c>
      <c r="R44" s="24">
        <f t="shared" si="10"/>
        <v>-0.25</v>
      </c>
      <c r="S44" s="5">
        <f t="shared" si="2"/>
        <v>10</v>
      </c>
      <c r="U44" s="5" t="str">
        <f t="shared" si="3"/>
        <v>No Pass</v>
      </c>
      <c r="V44" s="5" t="str">
        <f t="shared" si="4"/>
        <v>No Pass</v>
      </c>
      <c r="W44" s="5" t="str">
        <f t="shared" si="5"/>
        <v>No Pass</v>
      </c>
      <c r="X44" s="5" t="str">
        <f t="shared" si="6"/>
        <v>No Pass</v>
      </c>
    </row>
    <row r="45" spans="2:24" x14ac:dyDescent="0.25">
      <c r="B45" s="5">
        <v>25537</v>
      </c>
      <c r="D45" s="4">
        <v>1</v>
      </c>
      <c r="E45" s="5">
        <v>1</v>
      </c>
      <c r="F45" s="4">
        <v>2</v>
      </c>
      <c r="G45" s="4">
        <v>1</v>
      </c>
      <c r="I45" s="5">
        <f t="shared" si="7"/>
        <v>0</v>
      </c>
      <c r="J45" s="24">
        <f t="shared" si="8"/>
        <v>0</v>
      </c>
      <c r="K45" s="5">
        <f t="shared" si="0"/>
        <v>17</v>
      </c>
      <c r="M45" s="5">
        <f t="shared" si="11"/>
        <v>1</v>
      </c>
      <c r="N45" s="24">
        <f t="shared" si="12"/>
        <v>0.5</v>
      </c>
      <c r="O45" s="5">
        <f t="shared" si="1"/>
        <v>16</v>
      </c>
      <c r="Q45" s="5">
        <f t="shared" si="9"/>
        <v>-1</v>
      </c>
      <c r="R45" s="24">
        <f t="shared" si="10"/>
        <v>-1</v>
      </c>
      <c r="S45" s="5">
        <f t="shared" si="2"/>
        <v>17</v>
      </c>
      <c r="U45" s="5" t="str">
        <f t="shared" si="3"/>
        <v>No Pass</v>
      </c>
      <c r="V45" s="5" t="str">
        <f t="shared" si="4"/>
        <v>No Pass</v>
      </c>
      <c r="W45" s="5" t="str">
        <f t="shared" si="5"/>
        <v>No Pass</v>
      </c>
      <c r="X45" s="5" t="str">
        <f t="shared" si="6"/>
        <v>No Pass</v>
      </c>
    </row>
    <row r="46" spans="2:24" x14ac:dyDescent="0.25">
      <c r="B46" s="5">
        <v>25544</v>
      </c>
      <c r="D46" s="4">
        <v>7</v>
      </c>
      <c r="E46" s="5">
        <v>15</v>
      </c>
      <c r="F46" s="4">
        <v>16</v>
      </c>
      <c r="G46" s="4">
        <v>17</v>
      </c>
      <c r="I46" s="5">
        <f t="shared" si="7"/>
        <v>8</v>
      </c>
      <c r="J46" s="24">
        <f t="shared" si="8"/>
        <v>0.53333333333333333</v>
      </c>
      <c r="K46" s="5">
        <f t="shared" si="0"/>
        <v>3</v>
      </c>
      <c r="M46" s="5">
        <f t="shared" si="11"/>
        <v>1</v>
      </c>
      <c r="N46" s="24">
        <f t="shared" si="12"/>
        <v>6.25E-2</v>
      </c>
      <c r="O46" s="5">
        <f t="shared" si="1"/>
        <v>2</v>
      </c>
      <c r="Q46" s="5">
        <f t="shared" si="9"/>
        <v>1</v>
      </c>
      <c r="R46" s="24">
        <f t="shared" si="10"/>
        <v>5.8823529411764705E-2</v>
      </c>
      <c r="S46" s="5">
        <f t="shared" si="2"/>
        <v>1</v>
      </c>
      <c r="U46" s="5" t="str">
        <f t="shared" si="3"/>
        <v>No Pass</v>
      </c>
      <c r="V46" s="5" t="str">
        <f t="shared" si="4"/>
        <v>No Pass</v>
      </c>
      <c r="W46" s="5" t="str">
        <f t="shared" si="5"/>
        <v>No Pass</v>
      </c>
      <c r="X46" s="5" t="str">
        <f t="shared" si="6"/>
        <v>No Pass</v>
      </c>
    </row>
    <row r="47" spans="2:24" x14ac:dyDescent="0.25">
      <c r="B47" s="5">
        <v>25558</v>
      </c>
      <c r="D47" s="4">
        <v>20</v>
      </c>
      <c r="E47" s="5">
        <v>18</v>
      </c>
      <c r="F47" s="4">
        <v>19</v>
      </c>
      <c r="G47" s="4">
        <v>15</v>
      </c>
      <c r="I47" s="5">
        <f t="shared" si="7"/>
        <v>-2</v>
      </c>
      <c r="J47" s="24">
        <f t="shared" si="8"/>
        <v>-0.1111111111111111</v>
      </c>
      <c r="K47" s="5">
        <f t="shared" si="0"/>
        <v>0</v>
      </c>
      <c r="M47" s="5">
        <f t="shared" si="11"/>
        <v>1</v>
      </c>
      <c r="N47" s="24">
        <f t="shared" si="12"/>
        <v>5.2631578947368418E-2</v>
      </c>
      <c r="O47" s="5">
        <f t="shared" si="1"/>
        <v>-1</v>
      </c>
      <c r="Q47" s="5">
        <f t="shared" si="9"/>
        <v>-4</v>
      </c>
      <c r="R47" s="24">
        <f t="shared" si="10"/>
        <v>-0.26666666666666666</v>
      </c>
      <c r="S47" s="5">
        <f t="shared" si="2"/>
        <v>3</v>
      </c>
      <c r="U47" s="5" t="str">
        <f t="shared" si="3"/>
        <v>Pass</v>
      </c>
      <c r="V47" s="5" t="str">
        <f t="shared" si="4"/>
        <v>Pass</v>
      </c>
      <c r="W47" s="5" t="str">
        <f t="shared" si="5"/>
        <v>Pass</v>
      </c>
      <c r="X47" s="5" t="str">
        <f t="shared" si="6"/>
        <v>No Pass</v>
      </c>
    </row>
    <row r="48" spans="2:24" x14ac:dyDescent="0.25">
      <c r="B48" s="5">
        <v>25571</v>
      </c>
      <c r="D48" s="4">
        <v>25</v>
      </c>
      <c r="E48" s="5">
        <v>20</v>
      </c>
      <c r="F48" s="4">
        <v>20</v>
      </c>
      <c r="G48" s="4">
        <v>23</v>
      </c>
      <c r="I48" s="5">
        <f t="shared" si="7"/>
        <v>-5</v>
      </c>
      <c r="J48" s="24">
        <f t="shared" si="8"/>
        <v>-0.25</v>
      </c>
      <c r="K48" s="5">
        <f t="shared" si="0"/>
        <v>-2</v>
      </c>
      <c r="M48" s="5">
        <f t="shared" si="11"/>
        <v>0</v>
      </c>
      <c r="N48" s="24">
        <f t="shared" si="12"/>
        <v>0</v>
      </c>
      <c r="O48" s="5">
        <f t="shared" si="1"/>
        <v>-2</v>
      </c>
      <c r="Q48" s="5">
        <f t="shared" si="9"/>
        <v>3</v>
      </c>
      <c r="R48" s="24">
        <f t="shared" si="10"/>
        <v>0.13043478260869565</v>
      </c>
      <c r="S48" s="5">
        <f t="shared" si="2"/>
        <v>-5</v>
      </c>
      <c r="U48" s="5" t="str">
        <f t="shared" si="3"/>
        <v>Pass</v>
      </c>
      <c r="V48" s="5" t="str">
        <f t="shared" si="4"/>
        <v>Pass</v>
      </c>
      <c r="W48" s="5" t="str">
        <f t="shared" si="5"/>
        <v>Pass</v>
      </c>
      <c r="X48" s="5" t="str">
        <f t="shared" si="6"/>
        <v>Pass</v>
      </c>
    </row>
    <row r="49" spans="2:24" x14ac:dyDescent="0.25">
      <c r="B49" s="5">
        <v>25577</v>
      </c>
      <c r="D49" s="4">
        <v>13</v>
      </c>
      <c r="E49" s="5">
        <v>15</v>
      </c>
      <c r="F49" s="4">
        <v>21</v>
      </c>
      <c r="G49" s="4">
        <v>22</v>
      </c>
      <c r="I49" s="5">
        <f t="shared" si="7"/>
        <v>2</v>
      </c>
      <c r="J49" s="24">
        <f t="shared" si="8"/>
        <v>0.13333333333333333</v>
      </c>
      <c r="K49" s="5">
        <f t="shared" si="0"/>
        <v>3</v>
      </c>
      <c r="M49" s="5">
        <f t="shared" si="11"/>
        <v>6</v>
      </c>
      <c r="N49" s="24">
        <f t="shared" si="12"/>
        <v>0.2857142857142857</v>
      </c>
      <c r="O49" s="5">
        <f t="shared" si="1"/>
        <v>-3</v>
      </c>
      <c r="Q49" s="5">
        <f t="shared" si="9"/>
        <v>1</v>
      </c>
      <c r="R49" s="24">
        <f t="shared" si="10"/>
        <v>4.5454545454545456E-2</v>
      </c>
      <c r="S49" s="5">
        <f t="shared" si="2"/>
        <v>-4</v>
      </c>
      <c r="U49" s="5" t="str">
        <f t="shared" si="3"/>
        <v>No Pass</v>
      </c>
      <c r="V49" s="5" t="str">
        <f t="shared" si="4"/>
        <v>No Pass</v>
      </c>
      <c r="W49" s="5" t="str">
        <f t="shared" si="5"/>
        <v>Pass</v>
      </c>
      <c r="X49" s="5" t="str">
        <f t="shared" si="6"/>
        <v>Pass</v>
      </c>
    </row>
    <row r="50" spans="2:24" x14ac:dyDescent="0.25">
      <c r="B50" s="5">
        <v>25580</v>
      </c>
      <c r="D50" s="4">
        <v>15</v>
      </c>
      <c r="E50" s="4">
        <v>15</v>
      </c>
      <c r="F50" s="4">
        <v>21</v>
      </c>
      <c r="G50" s="4">
        <v>20</v>
      </c>
      <c r="I50" s="5">
        <f t="shared" si="7"/>
        <v>0</v>
      </c>
      <c r="J50" s="24">
        <f t="shared" si="8"/>
        <v>0</v>
      </c>
      <c r="K50" s="5">
        <f t="shared" si="0"/>
        <v>3</v>
      </c>
      <c r="M50" s="5">
        <f t="shared" si="11"/>
        <v>6</v>
      </c>
      <c r="N50" s="24">
        <f t="shared" si="12"/>
        <v>0.2857142857142857</v>
      </c>
      <c r="O50" s="5">
        <f t="shared" si="1"/>
        <v>-3</v>
      </c>
      <c r="Q50" s="5">
        <f t="shared" si="9"/>
        <v>-1</v>
      </c>
      <c r="R50" s="24">
        <f t="shared" si="10"/>
        <v>-0.05</v>
      </c>
      <c r="S50" s="5">
        <f t="shared" si="2"/>
        <v>-2</v>
      </c>
      <c r="U50" s="5" t="str">
        <f t="shared" si="3"/>
        <v>No Pass</v>
      </c>
      <c r="V50" s="5" t="str">
        <f t="shared" si="4"/>
        <v>No Pass</v>
      </c>
      <c r="W50" s="5" t="str">
        <f t="shared" si="5"/>
        <v>Pass</v>
      </c>
      <c r="X50" s="5" t="str">
        <f t="shared" si="6"/>
        <v>Pass</v>
      </c>
    </row>
    <row r="51" spans="2:24" x14ac:dyDescent="0.25">
      <c r="B51" s="5">
        <v>25611</v>
      </c>
      <c r="D51" s="4">
        <v>13</v>
      </c>
      <c r="E51" s="5">
        <v>15</v>
      </c>
      <c r="F51" s="4">
        <v>18</v>
      </c>
      <c r="G51" s="4">
        <v>15</v>
      </c>
      <c r="I51" s="5">
        <f t="shared" si="7"/>
        <v>2</v>
      </c>
      <c r="J51" s="24">
        <f t="shared" si="8"/>
        <v>0.13333333333333333</v>
      </c>
      <c r="K51" s="5">
        <f t="shared" si="0"/>
        <v>3</v>
      </c>
      <c r="M51" s="5">
        <f t="shared" si="11"/>
        <v>3</v>
      </c>
      <c r="N51" s="24">
        <f t="shared" si="12"/>
        <v>0.16666666666666666</v>
      </c>
      <c r="O51" s="5">
        <f t="shared" si="1"/>
        <v>0</v>
      </c>
      <c r="Q51" s="5">
        <f t="shared" si="9"/>
        <v>-3</v>
      </c>
      <c r="R51" s="24">
        <f t="shared" si="10"/>
        <v>-0.2</v>
      </c>
      <c r="S51" s="5">
        <f t="shared" si="2"/>
        <v>3</v>
      </c>
      <c r="U51" s="5" t="str">
        <f t="shared" si="3"/>
        <v>No Pass</v>
      </c>
      <c r="V51" s="5" t="str">
        <f t="shared" si="4"/>
        <v>No Pass</v>
      </c>
      <c r="W51" s="5" t="str">
        <f t="shared" si="5"/>
        <v>Pass</v>
      </c>
      <c r="X51" s="5" t="str">
        <f t="shared" si="6"/>
        <v>No Pass</v>
      </c>
    </row>
    <row r="52" spans="2:24" x14ac:dyDescent="0.25">
      <c r="B52" s="5">
        <v>25620</v>
      </c>
      <c r="D52" s="4">
        <v>11</v>
      </c>
      <c r="E52" s="5">
        <v>15</v>
      </c>
      <c r="F52" s="4">
        <v>17</v>
      </c>
      <c r="G52" s="4">
        <v>13</v>
      </c>
      <c r="I52" s="5">
        <f t="shared" si="7"/>
        <v>4</v>
      </c>
      <c r="J52" s="24">
        <f t="shared" si="8"/>
        <v>0.26666666666666666</v>
      </c>
      <c r="K52" s="5">
        <f t="shared" si="0"/>
        <v>3</v>
      </c>
      <c r="M52" s="5">
        <f t="shared" si="11"/>
        <v>2</v>
      </c>
      <c r="N52" s="24">
        <f t="shared" si="12"/>
        <v>0.11764705882352941</v>
      </c>
      <c r="O52" s="5">
        <f t="shared" si="1"/>
        <v>1</v>
      </c>
      <c r="Q52" s="5">
        <f t="shared" si="9"/>
        <v>-4</v>
      </c>
      <c r="R52" s="24">
        <f t="shared" si="10"/>
        <v>-0.30769230769230771</v>
      </c>
      <c r="S52" s="5">
        <f t="shared" si="2"/>
        <v>5</v>
      </c>
      <c r="U52" s="5" t="str">
        <f t="shared" si="3"/>
        <v>No Pass</v>
      </c>
      <c r="V52" s="5" t="str">
        <f t="shared" si="4"/>
        <v>No Pass</v>
      </c>
      <c r="W52" s="5" t="str">
        <f t="shared" si="5"/>
        <v>No Pass</v>
      </c>
      <c r="X52" s="5" t="str">
        <f t="shared" si="6"/>
        <v>No Pass</v>
      </c>
    </row>
    <row r="53" spans="2:24" x14ac:dyDescent="0.25">
      <c r="B53" s="5">
        <v>25650</v>
      </c>
      <c r="D53" s="4">
        <v>4</v>
      </c>
      <c r="E53" s="5">
        <v>10</v>
      </c>
      <c r="F53" s="4">
        <v>13</v>
      </c>
      <c r="G53" s="4">
        <v>20</v>
      </c>
      <c r="I53" s="5">
        <f t="shared" si="7"/>
        <v>6</v>
      </c>
      <c r="J53" s="24">
        <f t="shared" si="8"/>
        <v>0.6</v>
      </c>
      <c r="K53" s="5">
        <f t="shared" si="0"/>
        <v>8</v>
      </c>
      <c r="M53" s="5">
        <f t="shared" si="11"/>
        <v>3</v>
      </c>
      <c r="N53" s="24">
        <f t="shared" si="12"/>
        <v>0.23076923076923078</v>
      </c>
      <c r="O53" s="5">
        <f t="shared" si="1"/>
        <v>5</v>
      </c>
      <c r="Q53" s="5">
        <f t="shared" si="9"/>
        <v>7</v>
      </c>
      <c r="R53" s="24">
        <f t="shared" si="10"/>
        <v>0.35</v>
      </c>
      <c r="S53" s="5">
        <f t="shared" si="2"/>
        <v>-2</v>
      </c>
      <c r="U53" s="5" t="str">
        <f t="shared" si="3"/>
        <v>No Pass</v>
      </c>
      <c r="V53" s="5" t="str">
        <f t="shared" si="4"/>
        <v>No Pass</v>
      </c>
      <c r="W53" s="5" t="str">
        <f t="shared" si="5"/>
        <v>No Pass</v>
      </c>
      <c r="X53" s="5" t="str">
        <f t="shared" si="6"/>
        <v>Pass</v>
      </c>
    </row>
    <row r="54" spans="2:24" x14ac:dyDescent="0.25">
      <c r="B54" s="5">
        <v>25665</v>
      </c>
      <c r="D54" s="4">
        <v>25</v>
      </c>
      <c r="E54" s="5">
        <v>20</v>
      </c>
      <c r="F54" s="5">
        <v>19</v>
      </c>
      <c r="G54" s="4">
        <v>19</v>
      </c>
      <c r="I54" s="5">
        <f t="shared" si="7"/>
        <v>-5</v>
      </c>
      <c r="J54" s="24">
        <f t="shared" si="8"/>
        <v>-0.25</v>
      </c>
      <c r="K54" s="5">
        <f t="shared" si="0"/>
        <v>-2</v>
      </c>
      <c r="M54" s="5">
        <f t="shared" si="11"/>
        <v>-1</v>
      </c>
      <c r="N54" s="24">
        <f t="shared" si="12"/>
        <v>-5.2631578947368418E-2</v>
      </c>
      <c r="O54" s="5">
        <f t="shared" si="1"/>
        <v>-1</v>
      </c>
      <c r="Q54" s="5">
        <f t="shared" si="9"/>
        <v>0</v>
      </c>
      <c r="R54" s="24">
        <f t="shared" si="10"/>
        <v>0</v>
      </c>
      <c r="S54" s="5">
        <f t="shared" si="2"/>
        <v>-1</v>
      </c>
      <c r="U54" s="5" t="str">
        <f t="shared" si="3"/>
        <v>Pass</v>
      </c>
      <c r="V54" s="5" t="str">
        <f t="shared" si="4"/>
        <v>Pass</v>
      </c>
      <c r="W54" s="5" t="str">
        <f t="shared" si="5"/>
        <v>Pass</v>
      </c>
      <c r="X54" s="5" t="str">
        <f t="shared" si="6"/>
        <v>Pass</v>
      </c>
    </row>
    <row r="55" spans="2:24" x14ac:dyDescent="0.25">
      <c r="B55" s="5">
        <v>25700</v>
      </c>
      <c r="D55" s="4">
        <v>25</v>
      </c>
      <c r="E55" s="5">
        <v>20</v>
      </c>
      <c r="F55" s="5">
        <v>21</v>
      </c>
      <c r="G55" s="4">
        <v>21</v>
      </c>
      <c r="I55" s="5">
        <f t="shared" si="7"/>
        <v>-5</v>
      </c>
      <c r="J55" s="24">
        <f t="shared" si="8"/>
        <v>-0.25</v>
      </c>
      <c r="K55" s="5">
        <f t="shared" si="0"/>
        <v>-2</v>
      </c>
      <c r="M55" s="5">
        <f t="shared" si="11"/>
        <v>1</v>
      </c>
      <c r="N55" s="24">
        <f t="shared" si="12"/>
        <v>4.7619047619047616E-2</v>
      </c>
      <c r="O55" s="5">
        <f t="shared" si="1"/>
        <v>-3</v>
      </c>
      <c r="Q55" s="5">
        <f t="shared" si="9"/>
        <v>0</v>
      </c>
      <c r="R55" s="24">
        <f t="shared" si="10"/>
        <v>0</v>
      </c>
      <c r="S55" s="5">
        <f t="shared" si="2"/>
        <v>-3</v>
      </c>
      <c r="U55" s="5" t="str">
        <f t="shared" si="3"/>
        <v>Pass</v>
      </c>
      <c r="V55" s="5" t="str">
        <f t="shared" si="4"/>
        <v>Pass</v>
      </c>
      <c r="W55" s="5" t="str">
        <f t="shared" si="5"/>
        <v>Pass</v>
      </c>
      <c r="X55" s="5" t="str">
        <f t="shared" si="6"/>
        <v>Pass</v>
      </c>
    </row>
    <row r="56" spans="2:24" x14ac:dyDescent="0.25">
      <c r="B56" s="5">
        <v>25707</v>
      </c>
      <c r="D56" s="4">
        <v>20</v>
      </c>
      <c r="E56" s="5">
        <v>30</v>
      </c>
      <c r="F56" s="5">
        <v>21</v>
      </c>
      <c r="G56" s="4">
        <v>20</v>
      </c>
      <c r="I56" s="5">
        <f t="shared" si="7"/>
        <v>10</v>
      </c>
      <c r="J56" s="24">
        <f t="shared" si="8"/>
        <v>0.33333333333333331</v>
      </c>
      <c r="K56" s="5">
        <f t="shared" si="0"/>
        <v>-12</v>
      </c>
      <c r="M56" s="5">
        <f t="shared" si="11"/>
        <v>-9</v>
      </c>
      <c r="N56" s="24">
        <f t="shared" si="12"/>
        <v>-0.42857142857142855</v>
      </c>
      <c r="O56" s="5">
        <f t="shared" si="1"/>
        <v>-3</v>
      </c>
      <c r="Q56" s="5">
        <f t="shared" si="9"/>
        <v>-1</v>
      </c>
      <c r="R56" s="24">
        <f t="shared" si="10"/>
        <v>-0.05</v>
      </c>
      <c r="S56" s="5">
        <f t="shared" si="2"/>
        <v>-2</v>
      </c>
      <c r="U56" s="5" t="str">
        <f t="shared" si="3"/>
        <v>Pass</v>
      </c>
      <c r="V56" s="5" t="str">
        <f t="shared" si="4"/>
        <v>Pass</v>
      </c>
      <c r="W56" s="5" t="str">
        <f t="shared" si="5"/>
        <v>Pass</v>
      </c>
      <c r="X56" s="5" t="str">
        <f t="shared" si="6"/>
        <v>Pass</v>
      </c>
    </row>
    <row r="57" spans="2:24" x14ac:dyDescent="0.25">
      <c r="B57" s="5">
        <v>25708</v>
      </c>
      <c r="D57" s="4">
        <v>20</v>
      </c>
      <c r="E57" s="5">
        <v>20</v>
      </c>
      <c r="F57" s="5">
        <v>21</v>
      </c>
      <c r="G57" s="4">
        <v>26</v>
      </c>
      <c r="I57" s="5">
        <f t="shared" si="7"/>
        <v>0</v>
      </c>
      <c r="J57" s="24">
        <f t="shared" si="8"/>
        <v>0</v>
      </c>
      <c r="K57" s="5">
        <f t="shared" si="0"/>
        <v>-2</v>
      </c>
      <c r="M57" s="5">
        <f t="shared" si="11"/>
        <v>1</v>
      </c>
      <c r="N57" s="24">
        <f t="shared" si="12"/>
        <v>4.7619047619047616E-2</v>
      </c>
      <c r="O57" s="5">
        <f t="shared" si="1"/>
        <v>-3</v>
      </c>
      <c r="Q57" s="5">
        <f t="shared" si="9"/>
        <v>5</v>
      </c>
      <c r="R57" s="24">
        <f t="shared" si="10"/>
        <v>0.19230769230769232</v>
      </c>
      <c r="S57" s="5">
        <f t="shared" si="2"/>
        <v>-8</v>
      </c>
      <c r="U57" s="5" t="str">
        <f t="shared" si="3"/>
        <v>Pass</v>
      </c>
      <c r="V57" s="5" t="str">
        <f t="shared" si="4"/>
        <v>Pass</v>
      </c>
      <c r="W57" s="5" t="str">
        <f t="shared" si="5"/>
        <v>Pass</v>
      </c>
      <c r="X57" s="5" t="str">
        <f t="shared" si="6"/>
        <v>Pass</v>
      </c>
    </row>
    <row r="58" spans="2:24" x14ac:dyDescent="0.25">
      <c r="B58" s="5">
        <v>25712</v>
      </c>
      <c r="D58" s="4">
        <v>10</v>
      </c>
      <c r="E58" s="5">
        <v>11</v>
      </c>
      <c r="F58" s="5">
        <v>15</v>
      </c>
      <c r="G58" s="4">
        <v>14</v>
      </c>
      <c r="I58" s="5">
        <f t="shared" si="7"/>
        <v>1</v>
      </c>
      <c r="J58" s="24">
        <f t="shared" si="8"/>
        <v>9.0909090909090912E-2</v>
      </c>
      <c r="K58" s="5">
        <f t="shared" si="0"/>
        <v>7</v>
      </c>
      <c r="M58" s="5">
        <f t="shared" si="11"/>
        <v>4</v>
      </c>
      <c r="N58" s="24">
        <f t="shared" si="12"/>
        <v>0.26666666666666666</v>
      </c>
      <c r="O58" s="5">
        <f t="shared" si="1"/>
        <v>3</v>
      </c>
      <c r="Q58" s="5">
        <f t="shared" si="9"/>
        <v>-1</v>
      </c>
      <c r="R58" s="24">
        <f t="shared" si="10"/>
        <v>-7.1428571428571425E-2</v>
      </c>
      <c r="S58" s="5">
        <f t="shared" si="2"/>
        <v>4</v>
      </c>
      <c r="U58" s="5" t="str">
        <f t="shared" si="3"/>
        <v>No Pass</v>
      </c>
      <c r="V58" s="5" t="str">
        <f t="shared" si="4"/>
        <v>No Pass</v>
      </c>
      <c r="W58" s="5" t="str">
        <f t="shared" si="5"/>
        <v>No Pass</v>
      </c>
      <c r="X58" s="5" t="str">
        <f t="shared" si="6"/>
        <v>No Pass</v>
      </c>
    </row>
    <row r="59" spans="2:24" x14ac:dyDescent="0.25">
      <c r="B59" s="5">
        <v>25715</v>
      </c>
      <c r="D59" s="4">
        <v>20</v>
      </c>
      <c r="E59" s="4">
        <v>5</v>
      </c>
      <c r="F59" s="4">
        <v>6</v>
      </c>
      <c r="G59" s="4">
        <v>10</v>
      </c>
      <c r="I59" s="5">
        <f t="shared" si="7"/>
        <v>-15</v>
      </c>
      <c r="J59" s="24">
        <f t="shared" si="8"/>
        <v>-3</v>
      </c>
      <c r="K59" s="5">
        <f t="shared" si="0"/>
        <v>13</v>
      </c>
      <c r="M59" s="5">
        <f t="shared" si="11"/>
        <v>1</v>
      </c>
      <c r="N59" s="24">
        <f t="shared" si="12"/>
        <v>0.16666666666666666</v>
      </c>
      <c r="O59" s="5">
        <f t="shared" si="1"/>
        <v>12</v>
      </c>
      <c r="Q59" s="5">
        <f t="shared" si="9"/>
        <v>4</v>
      </c>
      <c r="R59" s="24">
        <f t="shared" si="10"/>
        <v>0.4</v>
      </c>
      <c r="S59" s="5">
        <f t="shared" si="2"/>
        <v>8</v>
      </c>
      <c r="U59" s="5" t="str">
        <f t="shared" si="3"/>
        <v>Pass</v>
      </c>
      <c r="V59" s="5" t="str">
        <f t="shared" si="4"/>
        <v>No Pass</v>
      </c>
      <c r="W59" s="5" t="str">
        <f t="shared" si="5"/>
        <v>No Pass</v>
      </c>
      <c r="X59" s="5" t="str">
        <f t="shared" si="6"/>
        <v>No Pass</v>
      </c>
    </row>
    <row r="60" spans="2:24" x14ac:dyDescent="0.25">
      <c r="B60" s="5">
        <v>25753</v>
      </c>
      <c r="D60" s="4">
        <v>5</v>
      </c>
      <c r="E60" s="4">
        <v>11</v>
      </c>
      <c r="F60" s="4">
        <v>15</v>
      </c>
      <c r="G60" s="4">
        <v>16</v>
      </c>
      <c r="I60" s="5">
        <f t="shared" si="7"/>
        <v>6</v>
      </c>
      <c r="J60" s="24">
        <f t="shared" si="8"/>
        <v>0.54545454545454541</v>
      </c>
      <c r="K60" s="5">
        <f t="shared" si="0"/>
        <v>7</v>
      </c>
      <c r="M60" s="5">
        <f t="shared" si="11"/>
        <v>4</v>
      </c>
      <c r="N60" s="24">
        <f t="shared" si="12"/>
        <v>0.26666666666666666</v>
      </c>
      <c r="O60" s="5">
        <f t="shared" si="1"/>
        <v>3</v>
      </c>
      <c r="Q60" s="5">
        <f t="shared" si="9"/>
        <v>1</v>
      </c>
      <c r="R60" s="24">
        <f t="shared" si="10"/>
        <v>6.25E-2</v>
      </c>
      <c r="S60" s="5">
        <f t="shared" si="2"/>
        <v>2</v>
      </c>
      <c r="U60" s="5" t="str">
        <f t="shared" si="3"/>
        <v>No Pass</v>
      </c>
      <c r="V60" s="5" t="str">
        <f t="shared" si="4"/>
        <v>No Pass</v>
      </c>
      <c r="W60" s="5" t="str">
        <f t="shared" si="5"/>
        <v>No Pass</v>
      </c>
      <c r="X60" s="5" t="str">
        <f t="shared" si="6"/>
        <v>No Pass</v>
      </c>
    </row>
    <row r="61" spans="2:24" x14ac:dyDescent="0.25">
      <c r="B61" s="5">
        <v>25756</v>
      </c>
      <c r="D61" s="4">
        <v>10</v>
      </c>
      <c r="E61" s="4">
        <v>20</v>
      </c>
      <c r="F61" s="4">
        <v>20</v>
      </c>
      <c r="G61" s="4">
        <v>22</v>
      </c>
      <c r="I61" s="5">
        <f t="shared" si="7"/>
        <v>10</v>
      </c>
      <c r="J61" s="24">
        <f t="shared" si="8"/>
        <v>0.5</v>
      </c>
      <c r="K61" s="5">
        <f t="shared" si="0"/>
        <v>-2</v>
      </c>
      <c r="M61" s="5">
        <f t="shared" si="11"/>
        <v>0</v>
      </c>
      <c r="N61" s="24">
        <f t="shared" si="12"/>
        <v>0</v>
      </c>
      <c r="O61" s="5">
        <f t="shared" si="1"/>
        <v>-2</v>
      </c>
      <c r="Q61" s="5">
        <f t="shared" si="9"/>
        <v>2</v>
      </c>
      <c r="R61" s="24">
        <f t="shared" si="10"/>
        <v>9.0909090909090912E-2</v>
      </c>
      <c r="S61" s="5">
        <f t="shared" si="2"/>
        <v>-4</v>
      </c>
      <c r="U61" s="5" t="str">
        <f t="shared" si="3"/>
        <v>No Pass</v>
      </c>
      <c r="V61" s="5" t="str">
        <f t="shared" si="4"/>
        <v>Pass</v>
      </c>
      <c r="W61" s="5" t="str">
        <f t="shared" si="5"/>
        <v>Pass</v>
      </c>
      <c r="X61" s="5" t="str">
        <f t="shared" si="6"/>
        <v>Pass</v>
      </c>
    </row>
    <row r="62" spans="2:24" x14ac:dyDescent="0.25">
      <c r="B62" s="5">
        <v>25758</v>
      </c>
      <c r="D62" s="4">
        <v>7</v>
      </c>
      <c r="E62" s="4">
        <v>10</v>
      </c>
      <c r="F62" s="4">
        <v>15</v>
      </c>
      <c r="G62" s="4">
        <v>14</v>
      </c>
      <c r="I62" s="5">
        <f t="shared" si="7"/>
        <v>3</v>
      </c>
      <c r="J62" s="24">
        <f t="shared" si="8"/>
        <v>0.3</v>
      </c>
      <c r="K62" s="5">
        <f t="shared" si="0"/>
        <v>8</v>
      </c>
      <c r="M62" s="5">
        <f t="shared" si="11"/>
        <v>5</v>
      </c>
      <c r="N62" s="24">
        <f t="shared" si="12"/>
        <v>0.33333333333333331</v>
      </c>
      <c r="O62" s="5">
        <f t="shared" si="1"/>
        <v>3</v>
      </c>
      <c r="Q62" s="5">
        <f t="shared" si="9"/>
        <v>-1</v>
      </c>
      <c r="R62" s="24">
        <f t="shared" si="10"/>
        <v>-7.1428571428571425E-2</v>
      </c>
      <c r="S62" s="5">
        <f t="shared" si="2"/>
        <v>4</v>
      </c>
      <c r="U62" s="5" t="str">
        <f t="shared" si="3"/>
        <v>No Pass</v>
      </c>
      <c r="V62" s="5" t="str">
        <f t="shared" si="4"/>
        <v>No Pass</v>
      </c>
      <c r="W62" s="5" t="str">
        <f t="shared" si="5"/>
        <v>No Pass</v>
      </c>
      <c r="X62" s="5" t="str">
        <f t="shared" si="6"/>
        <v>No Pass</v>
      </c>
    </row>
    <row r="63" spans="2:24" x14ac:dyDescent="0.25">
      <c r="B63" s="5">
        <v>25767</v>
      </c>
      <c r="D63" s="4">
        <v>15</v>
      </c>
      <c r="E63" s="4">
        <v>1</v>
      </c>
      <c r="F63" s="4">
        <v>3</v>
      </c>
      <c r="G63" s="4">
        <v>10</v>
      </c>
      <c r="I63" s="5">
        <f t="shared" si="7"/>
        <v>-14</v>
      </c>
      <c r="J63" s="24">
        <f t="shared" si="8"/>
        <v>-14</v>
      </c>
      <c r="K63" s="5">
        <f t="shared" si="0"/>
        <v>17</v>
      </c>
      <c r="M63" s="5">
        <f t="shared" si="11"/>
        <v>2</v>
      </c>
      <c r="N63" s="24">
        <f t="shared" si="12"/>
        <v>0.66666666666666663</v>
      </c>
      <c r="O63" s="5">
        <f t="shared" si="1"/>
        <v>15</v>
      </c>
      <c r="Q63" s="5">
        <f t="shared" si="9"/>
        <v>7</v>
      </c>
      <c r="R63" s="24">
        <f t="shared" si="10"/>
        <v>0.7</v>
      </c>
      <c r="S63" s="5">
        <f t="shared" si="2"/>
        <v>8</v>
      </c>
      <c r="U63" s="5" t="str">
        <f t="shared" si="3"/>
        <v>No Pass</v>
      </c>
      <c r="V63" s="5" t="str">
        <f t="shared" si="4"/>
        <v>No Pass</v>
      </c>
      <c r="W63" s="5" t="str">
        <f t="shared" si="5"/>
        <v>No Pass</v>
      </c>
      <c r="X63" s="5" t="str">
        <f t="shared" si="6"/>
        <v>No Pass</v>
      </c>
    </row>
    <row r="64" spans="2:24" x14ac:dyDescent="0.25">
      <c r="B64" s="5">
        <v>25771</v>
      </c>
      <c r="D64" s="4">
        <v>12</v>
      </c>
      <c r="E64" s="4">
        <v>15</v>
      </c>
      <c r="F64" s="4">
        <v>14</v>
      </c>
      <c r="G64" s="4">
        <v>13</v>
      </c>
      <c r="I64" s="5">
        <f t="shared" si="7"/>
        <v>3</v>
      </c>
      <c r="J64" s="24">
        <f t="shared" si="8"/>
        <v>0.2</v>
      </c>
      <c r="K64" s="5">
        <f t="shared" si="0"/>
        <v>3</v>
      </c>
      <c r="M64" s="5">
        <f t="shared" si="11"/>
        <v>-1</v>
      </c>
      <c r="N64" s="24">
        <f t="shared" si="12"/>
        <v>-7.1428571428571425E-2</v>
      </c>
      <c r="O64" s="5">
        <f t="shared" si="1"/>
        <v>4</v>
      </c>
      <c r="Q64" s="5">
        <f t="shared" si="9"/>
        <v>-1</v>
      </c>
      <c r="R64" s="24">
        <f t="shared" si="10"/>
        <v>-7.6923076923076927E-2</v>
      </c>
      <c r="S64" s="5">
        <f t="shared" si="2"/>
        <v>5</v>
      </c>
      <c r="U64" s="5" t="str">
        <f t="shared" si="3"/>
        <v>No Pass</v>
      </c>
      <c r="V64" s="5" t="str">
        <f t="shared" si="4"/>
        <v>No Pass</v>
      </c>
      <c r="W64" s="5" t="str">
        <f t="shared" si="5"/>
        <v>No Pass</v>
      </c>
      <c r="X64" s="5" t="str">
        <f t="shared" si="6"/>
        <v>No Pass</v>
      </c>
    </row>
    <row r="65" spans="2:24" x14ac:dyDescent="0.25">
      <c r="B65" s="5">
        <v>25781</v>
      </c>
      <c r="D65" s="4">
        <v>18</v>
      </c>
      <c r="E65" s="5">
        <v>20</v>
      </c>
      <c r="F65" s="4">
        <v>22</v>
      </c>
      <c r="G65" s="4">
        <v>21</v>
      </c>
      <c r="I65" s="5">
        <f t="shared" si="7"/>
        <v>2</v>
      </c>
      <c r="J65" s="24">
        <f t="shared" si="8"/>
        <v>0.1</v>
      </c>
      <c r="K65" s="5">
        <f t="shared" si="0"/>
        <v>-2</v>
      </c>
      <c r="M65" s="5">
        <f t="shared" si="11"/>
        <v>2</v>
      </c>
      <c r="N65" s="24">
        <f t="shared" si="12"/>
        <v>9.0909090909090912E-2</v>
      </c>
      <c r="O65" s="5">
        <f t="shared" si="1"/>
        <v>-4</v>
      </c>
      <c r="Q65" s="5">
        <f t="shared" si="9"/>
        <v>-1</v>
      </c>
      <c r="R65" s="24">
        <f t="shared" si="10"/>
        <v>-4.7619047619047616E-2</v>
      </c>
      <c r="S65" s="5">
        <f t="shared" si="2"/>
        <v>-3</v>
      </c>
      <c r="U65" s="5" t="str">
        <f t="shared" si="3"/>
        <v>Pass</v>
      </c>
      <c r="V65" s="5" t="str">
        <f t="shared" si="4"/>
        <v>Pass</v>
      </c>
      <c r="W65" s="5" t="str">
        <f t="shared" si="5"/>
        <v>Pass</v>
      </c>
      <c r="X65" s="5" t="str">
        <f t="shared" si="6"/>
        <v>Pass</v>
      </c>
    </row>
    <row r="66" spans="2:24" x14ac:dyDescent="0.25">
      <c r="B66" s="5">
        <v>25791</v>
      </c>
      <c r="D66" s="4">
        <v>22</v>
      </c>
      <c r="E66" s="5">
        <v>17</v>
      </c>
      <c r="F66" s="4">
        <v>22</v>
      </c>
      <c r="G66" s="4">
        <v>14</v>
      </c>
      <c r="I66" s="5">
        <f t="shared" si="7"/>
        <v>-5</v>
      </c>
      <c r="J66" s="24">
        <f t="shared" si="8"/>
        <v>-0.29411764705882354</v>
      </c>
      <c r="K66" s="5">
        <f t="shared" si="0"/>
        <v>1</v>
      </c>
      <c r="M66" s="5">
        <f t="shared" si="11"/>
        <v>5</v>
      </c>
      <c r="N66" s="24">
        <f t="shared" si="12"/>
        <v>0.22727272727272727</v>
      </c>
      <c r="O66" s="5">
        <f t="shared" si="1"/>
        <v>-4</v>
      </c>
      <c r="Q66" s="5">
        <f t="shared" si="9"/>
        <v>-8</v>
      </c>
      <c r="R66" s="24">
        <f t="shared" si="10"/>
        <v>-0.5714285714285714</v>
      </c>
      <c r="S66" s="5">
        <f t="shared" si="2"/>
        <v>4</v>
      </c>
      <c r="U66" s="5" t="str">
        <f t="shared" si="3"/>
        <v>Pass</v>
      </c>
      <c r="V66" s="5" t="str">
        <f t="shared" si="4"/>
        <v>No Pass</v>
      </c>
      <c r="W66" s="5" t="str">
        <f t="shared" si="5"/>
        <v>Pass</v>
      </c>
      <c r="X66" s="5" t="str">
        <f t="shared" si="6"/>
        <v>No Pass</v>
      </c>
    </row>
    <row r="67" spans="2:24" x14ac:dyDescent="0.25">
      <c r="B67" s="5">
        <v>25806</v>
      </c>
      <c r="D67" s="4">
        <v>15</v>
      </c>
      <c r="E67" s="5">
        <v>15</v>
      </c>
      <c r="F67" s="4">
        <v>15</v>
      </c>
      <c r="G67" s="4">
        <v>20</v>
      </c>
      <c r="I67" s="5">
        <f t="shared" si="7"/>
        <v>0</v>
      </c>
      <c r="J67" s="24">
        <f t="shared" si="8"/>
        <v>0</v>
      </c>
      <c r="K67" s="5">
        <f t="shared" si="0"/>
        <v>3</v>
      </c>
      <c r="M67" s="5">
        <f t="shared" si="11"/>
        <v>0</v>
      </c>
      <c r="N67" s="24">
        <f t="shared" si="12"/>
        <v>0</v>
      </c>
      <c r="O67" s="5">
        <f t="shared" si="1"/>
        <v>3</v>
      </c>
      <c r="Q67" s="5">
        <f t="shared" si="9"/>
        <v>5</v>
      </c>
      <c r="R67" s="24">
        <f t="shared" si="10"/>
        <v>0.25</v>
      </c>
      <c r="S67" s="5">
        <f t="shared" si="2"/>
        <v>-2</v>
      </c>
      <c r="U67" s="5" t="str">
        <f t="shared" si="3"/>
        <v>No Pass</v>
      </c>
      <c r="V67" s="5" t="str">
        <f t="shared" si="4"/>
        <v>No Pass</v>
      </c>
      <c r="W67" s="5" t="str">
        <f t="shared" si="5"/>
        <v>No Pass</v>
      </c>
      <c r="X67" s="5" t="str">
        <f t="shared" si="6"/>
        <v>Pass</v>
      </c>
    </row>
    <row r="68" spans="2:24" x14ac:dyDescent="0.25">
      <c r="B68" s="5">
        <v>25817</v>
      </c>
      <c r="D68" s="4">
        <v>6</v>
      </c>
      <c r="E68" s="5">
        <v>6</v>
      </c>
      <c r="F68" s="4">
        <v>7</v>
      </c>
      <c r="G68" s="4">
        <v>6</v>
      </c>
      <c r="I68" s="5">
        <f t="shared" si="7"/>
        <v>0</v>
      </c>
      <c r="J68" s="24">
        <f t="shared" si="8"/>
        <v>0</v>
      </c>
      <c r="K68" s="5">
        <f t="shared" si="0"/>
        <v>12</v>
      </c>
      <c r="M68" s="5">
        <f t="shared" si="11"/>
        <v>1</v>
      </c>
      <c r="N68" s="24">
        <f t="shared" si="12"/>
        <v>0.14285714285714285</v>
      </c>
      <c r="O68" s="5">
        <f t="shared" si="1"/>
        <v>11</v>
      </c>
      <c r="Q68" s="5">
        <f t="shared" si="9"/>
        <v>-1</v>
      </c>
      <c r="R68" s="24">
        <f t="shared" si="10"/>
        <v>-0.16666666666666666</v>
      </c>
      <c r="S68" s="5">
        <f t="shared" si="2"/>
        <v>12</v>
      </c>
      <c r="U68" s="5" t="str">
        <f t="shared" si="3"/>
        <v>No Pass</v>
      </c>
      <c r="V68" s="5" t="str">
        <f t="shared" si="4"/>
        <v>No Pass</v>
      </c>
      <c r="W68" s="5" t="str">
        <f t="shared" si="5"/>
        <v>No Pass</v>
      </c>
      <c r="X68" s="5" t="str">
        <f t="shared" si="6"/>
        <v>No Pass</v>
      </c>
    </row>
    <row r="69" spans="2:24" x14ac:dyDescent="0.25">
      <c r="B69" s="5">
        <v>25836</v>
      </c>
      <c r="D69" s="4">
        <v>25</v>
      </c>
      <c r="E69" s="4">
        <v>17</v>
      </c>
      <c r="F69" s="4">
        <v>28</v>
      </c>
      <c r="G69" s="4">
        <v>22</v>
      </c>
      <c r="I69" s="5">
        <f t="shared" si="7"/>
        <v>-8</v>
      </c>
      <c r="J69" s="24">
        <f t="shared" si="8"/>
        <v>-0.47058823529411764</v>
      </c>
      <c r="K69" s="5">
        <f t="shared" ref="K69:K132" si="13">18-E69</f>
        <v>1</v>
      </c>
      <c r="M69" s="5">
        <f t="shared" si="11"/>
        <v>11</v>
      </c>
      <c r="N69" s="24">
        <f t="shared" si="12"/>
        <v>0.39285714285714285</v>
      </c>
      <c r="O69" s="5">
        <f t="shared" ref="O69:O132" si="14">18-F69</f>
        <v>-10</v>
      </c>
      <c r="Q69" s="5">
        <f t="shared" si="9"/>
        <v>-6</v>
      </c>
      <c r="R69" s="24">
        <f t="shared" si="10"/>
        <v>-0.27272727272727271</v>
      </c>
      <c r="S69" s="5">
        <f t="shared" ref="S69:S132" si="15">18-G69</f>
        <v>-4</v>
      </c>
      <c r="U69" s="5" t="str">
        <f t="shared" ref="U69:U132" si="16">IF(D69&gt;=18,"Pass","No Pass")</f>
        <v>Pass</v>
      </c>
      <c r="V69" s="5" t="str">
        <f t="shared" ref="V69:V132" si="17">IF(E69&gt;=18,"Pass","No Pass")</f>
        <v>No Pass</v>
      </c>
      <c r="W69" s="5" t="str">
        <f t="shared" ref="W69:W132" si="18">IF(F69&gt;=18,"Pass","No Pass")</f>
        <v>Pass</v>
      </c>
      <c r="X69" s="5" t="str">
        <f t="shared" ref="X69:X132" si="19">IF(G69&gt;=18,"Pass","No Pass")</f>
        <v>Pass</v>
      </c>
    </row>
    <row r="70" spans="2:24" x14ac:dyDescent="0.25">
      <c r="B70" s="5">
        <v>25841</v>
      </c>
      <c r="D70" s="4">
        <v>5</v>
      </c>
      <c r="E70" s="4">
        <v>8</v>
      </c>
      <c r="F70" s="4">
        <v>10</v>
      </c>
      <c r="G70" s="4">
        <v>8</v>
      </c>
      <c r="I70" s="5">
        <f t="shared" ref="I70:I133" si="20">E70-D70</f>
        <v>3</v>
      </c>
      <c r="J70" s="24">
        <f t="shared" ref="J70:J133" si="21">I70/E70</f>
        <v>0.375</v>
      </c>
      <c r="K70" s="5">
        <f t="shared" si="13"/>
        <v>10</v>
      </c>
      <c r="M70" s="5">
        <f t="shared" si="11"/>
        <v>2</v>
      </c>
      <c r="N70" s="24">
        <f t="shared" si="12"/>
        <v>0.2</v>
      </c>
      <c r="O70" s="5">
        <f t="shared" si="14"/>
        <v>8</v>
      </c>
      <c r="Q70" s="5">
        <f t="shared" ref="Q70:Q133" si="22">G70-F70</f>
        <v>-2</v>
      </c>
      <c r="R70" s="24">
        <f t="shared" ref="R70:R133" si="23">Q70/G70</f>
        <v>-0.25</v>
      </c>
      <c r="S70" s="5">
        <f t="shared" si="15"/>
        <v>10</v>
      </c>
      <c r="U70" s="5" t="str">
        <f t="shared" si="16"/>
        <v>No Pass</v>
      </c>
      <c r="V70" s="5" t="str">
        <f t="shared" si="17"/>
        <v>No Pass</v>
      </c>
      <c r="W70" s="5" t="str">
        <f t="shared" si="18"/>
        <v>No Pass</v>
      </c>
      <c r="X70" s="5" t="str">
        <f t="shared" si="19"/>
        <v>No Pass</v>
      </c>
    </row>
    <row r="71" spans="2:24" x14ac:dyDescent="0.25">
      <c r="B71" s="5">
        <v>25849</v>
      </c>
      <c r="D71" s="4">
        <v>13</v>
      </c>
      <c r="E71" s="5">
        <v>15</v>
      </c>
      <c r="F71" s="4">
        <v>12</v>
      </c>
      <c r="G71" s="4">
        <v>19</v>
      </c>
      <c r="I71" s="5">
        <f t="shared" si="20"/>
        <v>2</v>
      </c>
      <c r="J71" s="24">
        <f t="shared" si="21"/>
        <v>0.13333333333333333</v>
      </c>
      <c r="K71" s="5">
        <f t="shared" si="13"/>
        <v>3</v>
      </c>
      <c r="M71" s="5">
        <f t="shared" ref="M71:M134" si="24">F71-E71</f>
        <v>-3</v>
      </c>
      <c r="N71" s="24">
        <f t="shared" ref="N71:N134" si="25">M71/F71</f>
        <v>-0.25</v>
      </c>
      <c r="O71" s="5">
        <f t="shared" si="14"/>
        <v>6</v>
      </c>
      <c r="Q71" s="5">
        <f t="shared" si="22"/>
        <v>7</v>
      </c>
      <c r="R71" s="24">
        <f t="shared" si="23"/>
        <v>0.36842105263157893</v>
      </c>
      <c r="S71" s="5">
        <f t="shared" si="15"/>
        <v>-1</v>
      </c>
      <c r="U71" s="5" t="str">
        <f t="shared" si="16"/>
        <v>No Pass</v>
      </c>
      <c r="V71" s="5" t="str">
        <f t="shared" si="17"/>
        <v>No Pass</v>
      </c>
      <c r="W71" s="5" t="str">
        <f t="shared" si="18"/>
        <v>No Pass</v>
      </c>
      <c r="X71" s="5" t="str">
        <f t="shared" si="19"/>
        <v>Pass</v>
      </c>
    </row>
    <row r="72" spans="2:24" x14ac:dyDescent="0.25">
      <c r="B72" s="5">
        <v>25854</v>
      </c>
      <c r="D72" s="4">
        <v>0</v>
      </c>
      <c r="E72" s="5">
        <v>2</v>
      </c>
      <c r="F72" s="4">
        <v>2</v>
      </c>
      <c r="G72" s="4">
        <v>2</v>
      </c>
      <c r="I72" s="5">
        <f t="shared" si="20"/>
        <v>2</v>
      </c>
      <c r="J72" s="24">
        <f t="shared" si="21"/>
        <v>1</v>
      </c>
      <c r="K72" s="5">
        <f t="shared" si="13"/>
        <v>16</v>
      </c>
      <c r="M72" s="5">
        <f t="shared" si="24"/>
        <v>0</v>
      </c>
      <c r="N72" s="24">
        <f t="shared" si="25"/>
        <v>0</v>
      </c>
      <c r="O72" s="5">
        <f t="shared" si="14"/>
        <v>16</v>
      </c>
      <c r="Q72" s="5">
        <f t="shared" si="22"/>
        <v>0</v>
      </c>
      <c r="R72" s="24">
        <f t="shared" si="23"/>
        <v>0</v>
      </c>
      <c r="S72" s="5">
        <f t="shared" si="15"/>
        <v>16</v>
      </c>
      <c r="U72" s="5" t="str">
        <f t="shared" si="16"/>
        <v>No Pass</v>
      </c>
      <c r="V72" s="5" t="str">
        <f t="shared" si="17"/>
        <v>No Pass</v>
      </c>
      <c r="W72" s="5" t="str">
        <f t="shared" si="18"/>
        <v>No Pass</v>
      </c>
      <c r="X72" s="5" t="str">
        <f t="shared" si="19"/>
        <v>No Pass</v>
      </c>
    </row>
    <row r="73" spans="2:24" x14ac:dyDescent="0.25">
      <c r="B73" s="5">
        <v>25858</v>
      </c>
      <c r="D73" s="4">
        <v>2</v>
      </c>
      <c r="E73" s="5">
        <v>5</v>
      </c>
      <c r="F73" s="4">
        <v>7</v>
      </c>
      <c r="G73" s="4">
        <v>10</v>
      </c>
      <c r="I73" s="5">
        <f t="shared" si="20"/>
        <v>3</v>
      </c>
      <c r="J73" s="24">
        <f t="shared" si="21"/>
        <v>0.6</v>
      </c>
      <c r="K73" s="5">
        <f t="shared" si="13"/>
        <v>13</v>
      </c>
      <c r="M73" s="5">
        <f t="shared" si="24"/>
        <v>2</v>
      </c>
      <c r="N73" s="24">
        <f t="shared" si="25"/>
        <v>0.2857142857142857</v>
      </c>
      <c r="O73" s="5">
        <f t="shared" si="14"/>
        <v>11</v>
      </c>
      <c r="Q73" s="5">
        <f t="shared" si="22"/>
        <v>3</v>
      </c>
      <c r="R73" s="24">
        <f t="shared" si="23"/>
        <v>0.3</v>
      </c>
      <c r="S73" s="5">
        <f t="shared" si="15"/>
        <v>8</v>
      </c>
      <c r="U73" s="5" t="str">
        <f t="shared" si="16"/>
        <v>No Pass</v>
      </c>
      <c r="V73" s="5" t="str">
        <f t="shared" si="17"/>
        <v>No Pass</v>
      </c>
      <c r="W73" s="5" t="str">
        <f t="shared" si="18"/>
        <v>No Pass</v>
      </c>
      <c r="X73" s="5" t="str">
        <f t="shared" si="19"/>
        <v>No Pass</v>
      </c>
    </row>
    <row r="74" spans="2:24" x14ac:dyDescent="0.25">
      <c r="B74" s="5">
        <v>25865</v>
      </c>
      <c r="D74" s="4">
        <v>12</v>
      </c>
      <c r="E74" s="5">
        <v>15</v>
      </c>
      <c r="F74" s="4">
        <v>17</v>
      </c>
      <c r="G74" s="4">
        <v>20</v>
      </c>
      <c r="I74" s="5">
        <f t="shared" si="20"/>
        <v>3</v>
      </c>
      <c r="J74" s="24">
        <f t="shared" si="21"/>
        <v>0.2</v>
      </c>
      <c r="K74" s="5">
        <f t="shared" si="13"/>
        <v>3</v>
      </c>
      <c r="M74" s="5">
        <f t="shared" si="24"/>
        <v>2</v>
      </c>
      <c r="N74" s="24">
        <f t="shared" si="25"/>
        <v>0.11764705882352941</v>
      </c>
      <c r="O74" s="5">
        <f t="shared" si="14"/>
        <v>1</v>
      </c>
      <c r="Q74" s="5">
        <f t="shared" si="22"/>
        <v>3</v>
      </c>
      <c r="R74" s="24">
        <f t="shared" si="23"/>
        <v>0.15</v>
      </c>
      <c r="S74" s="5">
        <f t="shared" si="15"/>
        <v>-2</v>
      </c>
      <c r="U74" s="5" t="str">
        <f t="shared" si="16"/>
        <v>No Pass</v>
      </c>
      <c r="V74" s="5" t="str">
        <f t="shared" si="17"/>
        <v>No Pass</v>
      </c>
      <c r="W74" s="5" t="str">
        <f t="shared" si="18"/>
        <v>No Pass</v>
      </c>
      <c r="X74" s="5" t="str">
        <f t="shared" si="19"/>
        <v>Pass</v>
      </c>
    </row>
    <row r="75" spans="2:24" x14ac:dyDescent="0.25">
      <c r="B75" s="5">
        <v>25894</v>
      </c>
      <c r="D75" s="4">
        <v>5</v>
      </c>
      <c r="E75" s="5">
        <v>5</v>
      </c>
      <c r="F75" s="4">
        <v>5</v>
      </c>
      <c r="G75" s="4">
        <v>4</v>
      </c>
      <c r="I75" s="5">
        <f t="shared" si="20"/>
        <v>0</v>
      </c>
      <c r="J75" s="24">
        <f t="shared" si="21"/>
        <v>0</v>
      </c>
      <c r="K75" s="5">
        <f t="shared" si="13"/>
        <v>13</v>
      </c>
      <c r="M75" s="5">
        <f t="shared" si="24"/>
        <v>0</v>
      </c>
      <c r="N75" s="24">
        <f t="shared" si="25"/>
        <v>0</v>
      </c>
      <c r="O75" s="5">
        <f t="shared" si="14"/>
        <v>13</v>
      </c>
      <c r="Q75" s="5">
        <f t="shared" si="22"/>
        <v>-1</v>
      </c>
      <c r="R75" s="24">
        <f t="shared" si="23"/>
        <v>-0.25</v>
      </c>
      <c r="S75" s="5">
        <f t="shared" si="15"/>
        <v>14</v>
      </c>
      <c r="U75" s="5" t="str">
        <f t="shared" si="16"/>
        <v>No Pass</v>
      </c>
      <c r="V75" s="5" t="str">
        <f t="shared" si="17"/>
        <v>No Pass</v>
      </c>
      <c r="W75" s="5" t="str">
        <f t="shared" si="18"/>
        <v>No Pass</v>
      </c>
      <c r="X75" s="5" t="str">
        <f t="shared" si="19"/>
        <v>No Pass</v>
      </c>
    </row>
    <row r="76" spans="2:24" x14ac:dyDescent="0.25">
      <c r="B76" s="5">
        <v>25897</v>
      </c>
      <c r="D76" s="4">
        <v>15</v>
      </c>
      <c r="E76" s="5">
        <v>15</v>
      </c>
      <c r="F76" s="4">
        <v>20</v>
      </c>
      <c r="G76" s="4">
        <v>22</v>
      </c>
      <c r="I76" s="5">
        <f t="shared" si="20"/>
        <v>0</v>
      </c>
      <c r="J76" s="24">
        <f t="shared" si="21"/>
        <v>0</v>
      </c>
      <c r="K76" s="5">
        <f t="shared" si="13"/>
        <v>3</v>
      </c>
      <c r="M76" s="5">
        <f t="shared" si="24"/>
        <v>5</v>
      </c>
      <c r="N76" s="24">
        <f t="shared" si="25"/>
        <v>0.25</v>
      </c>
      <c r="O76" s="5">
        <f t="shared" si="14"/>
        <v>-2</v>
      </c>
      <c r="Q76" s="5">
        <f t="shared" si="22"/>
        <v>2</v>
      </c>
      <c r="R76" s="24">
        <f t="shared" si="23"/>
        <v>9.0909090909090912E-2</v>
      </c>
      <c r="S76" s="5">
        <f t="shared" si="15"/>
        <v>-4</v>
      </c>
      <c r="U76" s="5" t="str">
        <f t="shared" si="16"/>
        <v>No Pass</v>
      </c>
      <c r="V76" s="5" t="str">
        <f t="shared" si="17"/>
        <v>No Pass</v>
      </c>
      <c r="W76" s="5" t="str">
        <f t="shared" si="18"/>
        <v>Pass</v>
      </c>
      <c r="X76" s="5" t="str">
        <f t="shared" si="19"/>
        <v>Pass</v>
      </c>
    </row>
    <row r="77" spans="2:24" x14ac:dyDescent="0.25">
      <c r="B77" s="5">
        <v>25910</v>
      </c>
      <c r="D77" s="4">
        <v>3</v>
      </c>
      <c r="E77" s="5">
        <v>5</v>
      </c>
      <c r="F77" s="4">
        <v>7</v>
      </c>
      <c r="G77" s="4">
        <v>10</v>
      </c>
      <c r="I77" s="5">
        <f t="shared" si="20"/>
        <v>2</v>
      </c>
      <c r="J77" s="24">
        <f t="shared" si="21"/>
        <v>0.4</v>
      </c>
      <c r="K77" s="5">
        <f t="shared" si="13"/>
        <v>13</v>
      </c>
      <c r="M77" s="5">
        <f t="shared" si="24"/>
        <v>2</v>
      </c>
      <c r="N77" s="24">
        <f t="shared" si="25"/>
        <v>0.2857142857142857</v>
      </c>
      <c r="O77" s="5">
        <f t="shared" si="14"/>
        <v>11</v>
      </c>
      <c r="Q77" s="5">
        <f t="shared" si="22"/>
        <v>3</v>
      </c>
      <c r="R77" s="24">
        <f t="shared" si="23"/>
        <v>0.3</v>
      </c>
      <c r="S77" s="5">
        <f t="shared" si="15"/>
        <v>8</v>
      </c>
      <c r="U77" s="5" t="str">
        <f t="shared" si="16"/>
        <v>No Pass</v>
      </c>
      <c r="V77" s="5" t="str">
        <f t="shared" si="17"/>
        <v>No Pass</v>
      </c>
      <c r="W77" s="5" t="str">
        <f t="shared" si="18"/>
        <v>No Pass</v>
      </c>
      <c r="X77" s="5" t="str">
        <f t="shared" si="19"/>
        <v>No Pass</v>
      </c>
    </row>
    <row r="78" spans="2:24" x14ac:dyDescent="0.25">
      <c r="B78" s="5">
        <v>25918</v>
      </c>
      <c r="D78" s="4">
        <v>10</v>
      </c>
      <c r="E78" s="4">
        <v>20</v>
      </c>
      <c r="F78" s="4">
        <v>22</v>
      </c>
      <c r="G78" s="4">
        <v>19</v>
      </c>
      <c r="I78" s="5">
        <f t="shared" si="20"/>
        <v>10</v>
      </c>
      <c r="J78" s="24">
        <f t="shared" si="21"/>
        <v>0.5</v>
      </c>
      <c r="K78" s="5">
        <f t="shared" si="13"/>
        <v>-2</v>
      </c>
      <c r="M78" s="5">
        <f t="shared" si="24"/>
        <v>2</v>
      </c>
      <c r="N78" s="24">
        <f t="shared" si="25"/>
        <v>9.0909090909090912E-2</v>
      </c>
      <c r="O78" s="5">
        <f t="shared" si="14"/>
        <v>-4</v>
      </c>
      <c r="Q78" s="5">
        <f t="shared" si="22"/>
        <v>-3</v>
      </c>
      <c r="R78" s="24">
        <f t="shared" si="23"/>
        <v>-0.15789473684210525</v>
      </c>
      <c r="S78" s="5">
        <f t="shared" si="15"/>
        <v>-1</v>
      </c>
      <c r="U78" s="5" t="str">
        <f t="shared" si="16"/>
        <v>No Pass</v>
      </c>
      <c r="V78" s="5" t="str">
        <f t="shared" si="17"/>
        <v>Pass</v>
      </c>
      <c r="W78" s="5" t="str">
        <f t="shared" si="18"/>
        <v>Pass</v>
      </c>
      <c r="X78" s="5" t="str">
        <f t="shared" si="19"/>
        <v>Pass</v>
      </c>
    </row>
    <row r="79" spans="2:24" x14ac:dyDescent="0.25">
      <c r="B79" s="5">
        <v>25964</v>
      </c>
      <c r="D79" s="4">
        <v>20</v>
      </c>
      <c r="E79" s="4">
        <v>10</v>
      </c>
      <c r="F79" s="4">
        <v>12</v>
      </c>
      <c r="G79" s="4">
        <v>15</v>
      </c>
      <c r="I79" s="5">
        <f t="shared" si="20"/>
        <v>-10</v>
      </c>
      <c r="J79" s="24">
        <f t="shared" si="21"/>
        <v>-1</v>
      </c>
      <c r="K79" s="5">
        <f t="shared" si="13"/>
        <v>8</v>
      </c>
      <c r="M79" s="5">
        <f t="shared" si="24"/>
        <v>2</v>
      </c>
      <c r="N79" s="24">
        <f t="shared" si="25"/>
        <v>0.16666666666666666</v>
      </c>
      <c r="O79" s="5">
        <f t="shared" si="14"/>
        <v>6</v>
      </c>
      <c r="Q79" s="5">
        <f t="shared" si="22"/>
        <v>3</v>
      </c>
      <c r="R79" s="24">
        <f t="shared" si="23"/>
        <v>0.2</v>
      </c>
      <c r="S79" s="5">
        <f t="shared" si="15"/>
        <v>3</v>
      </c>
      <c r="U79" s="5" t="str">
        <f t="shared" si="16"/>
        <v>Pass</v>
      </c>
      <c r="V79" s="5" t="str">
        <f t="shared" si="17"/>
        <v>No Pass</v>
      </c>
      <c r="W79" s="5" t="str">
        <f t="shared" si="18"/>
        <v>No Pass</v>
      </c>
      <c r="X79" s="5" t="str">
        <f t="shared" si="19"/>
        <v>No Pass</v>
      </c>
    </row>
    <row r="80" spans="2:24" x14ac:dyDescent="0.25">
      <c r="B80" s="5">
        <v>25975</v>
      </c>
      <c r="D80" s="4">
        <v>15</v>
      </c>
      <c r="E80" s="4">
        <v>10</v>
      </c>
      <c r="F80" s="4">
        <v>12</v>
      </c>
      <c r="G80" s="4">
        <v>15</v>
      </c>
      <c r="I80" s="5">
        <f t="shared" si="20"/>
        <v>-5</v>
      </c>
      <c r="J80" s="24">
        <f t="shared" si="21"/>
        <v>-0.5</v>
      </c>
      <c r="K80" s="5">
        <f t="shared" si="13"/>
        <v>8</v>
      </c>
      <c r="M80" s="5">
        <f t="shared" si="24"/>
        <v>2</v>
      </c>
      <c r="N80" s="24">
        <f t="shared" si="25"/>
        <v>0.16666666666666666</v>
      </c>
      <c r="O80" s="5">
        <f t="shared" si="14"/>
        <v>6</v>
      </c>
      <c r="Q80" s="5">
        <f t="shared" si="22"/>
        <v>3</v>
      </c>
      <c r="R80" s="24">
        <f t="shared" si="23"/>
        <v>0.2</v>
      </c>
      <c r="S80" s="5">
        <f t="shared" si="15"/>
        <v>3</v>
      </c>
      <c r="U80" s="5" t="str">
        <f t="shared" si="16"/>
        <v>No Pass</v>
      </c>
      <c r="V80" s="5" t="str">
        <f t="shared" si="17"/>
        <v>No Pass</v>
      </c>
      <c r="W80" s="5" t="str">
        <f t="shared" si="18"/>
        <v>No Pass</v>
      </c>
      <c r="X80" s="5" t="str">
        <f t="shared" si="19"/>
        <v>No Pass</v>
      </c>
    </row>
    <row r="81" spans="2:24" x14ac:dyDescent="0.25">
      <c r="B81" s="5">
        <v>25978</v>
      </c>
      <c r="D81" s="4">
        <v>9</v>
      </c>
      <c r="E81" s="4">
        <v>10</v>
      </c>
      <c r="F81" s="4">
        <v>11</v>
      </c>
      <c r="G81" s="4">
        <v>12</v>
      </c>
      <c r="I81" s="5">
        <f t="shared" si="20"/>
        <v>1</v>
      </c>
      <c r="J81" s="24">
        <f t="shared" si="21"/>
        <v>0.1</v>
      </c>
      <c r="K81" s="5">
        <f t="shared" si="13"/>
        <v>8</v>
      </c>
      <c r="M81" s="5">
        <f t="shared" si="24"/>
        <v>1</v>
      </c>
      <c r="N81" s="24">
        <f t="shared" si="25"/>
        <v>9.0909090909090912E-2</v>
      </c>
      <c r="O81" s="5">
        <f t="shared" si="14"/>
        <v>7</v>
      </c>
      <c r="Q81" s="5">
        <f t="shared" si="22"/>
        <v>1</v>
      </c>
      <c r="R81" s="24">
        <f t="shared" si="23"/>
        <v>8.3333333333333329E-2</v>
      </c>
      <c r="S81" s="5">
        <f t="shared" si="15"/>
        <v>6</v>
      </c>
      <c r="U81" s="5" t="str">
        <f t="shared" si="16"/>
        <v>No Pass</v>
      </c>
      <c r="V81" s="5" t="str">
        <f t="shared" si="17"/>
        <v>No Pass</v>
      </c>
      <c r="W81" s="5" t="str">
        <f t="shared" si="18"/>
        <v>No Pass</v>
      </c>
      <c r="X81" s="5" t="str">
        <f t="shared" si="19"/>
        <v>No Pass</v>
      </c>
    </row>
    <row r="82" spans="2:24" x14ac:dyDescent="0.25">
      <c r="B82" s="5">
        <v>25980</v>
      </c>
      <c r="D82" s="4">
        <v>11</v>
      </c>
      <c r="E82" s="4">
        <v>15</v>
      </c>
      <c r="F82" s="4">
        <v>17</v>
      </c>
      <c r="G82" s="4">
        <v>20</v>
      </c>
      <c r="I82" s="5">
        <f t="shared" si="20"/>
        <v>4</v>
      </c>
      <c r="J82" s="24">
        <f t="shared" si="21"/>
        <v>0.26666666666666666</v>
      </c>
      <c r="K82" s="5">
        <f t="shared" si="13"/>
        <v>3</v>
      </c>
      <c r="M82" s="5">
        <f t="shared" si="24"/>
        <v>2</v>
      </c>
      <c r="N82" s="24">
        <f t="shared" si="25"/>
        <v>0.11764705882352941</v>
      </c>
      <c r="O82" s="5">
        <f t="shared" si="14"/>
        <v>1</v>
      </c>
      <c r="Q82" s="5">
        <f t="shared" si="22"/>
        <v>3</v>
      </c>
      <c r="R82" s="24">
        <f t="shared" si="23"/>
        <v>0.15</v>
      </c>
      <c r="S82" s="5">
        <f t="shared" si="15"/>
        <v>-2</v>
      </c>
      <c r="U82" s="5" t="str">
        <f t="shared" si="16"/>
        <v>No Pass</v>
      </c>
      <c r="V82" s="5" t="str">
        <f t="shared" si="17"/>
        <v>No Pass</v>
      </c>
      <c r="W82" s="5" t="str">
        <f t="shared" si="18"/>
        <v>No Pass</v>
      </c>
      <c r="X82" s="5" t="str">
        <f t="shared" si="19"/>
        <v>Pass</v>
      </c>
    </row>
    <row r="83" spans="2:24" x14ac:dyDescent="0.25">
      <c r="B83" s="5">
        <v>26002</v>
      </c>
      <c r="D83" s="4">
        <v>1</v>
      </c>
      <c r="E83" s="4">
        <v>1</v>
      </c>
      <c r="F83" s="4">
        <v>2</v>
      </c>
      <c r="G83" s="4">
        <v>5</v>
      </c>
      <c r="I83" s="5">
        <f t="shared" si="20"/>
        <v>0</v>
      </c>
      <c r="J83" s="24">
        <f t="shared" si="21"/>
        <v>0</v>
      </c>
      <c r="K83" s="5">
        <f t="shared" si="13"/>
        <v>17</v>
      </c>
      <c r="M83" s="5">
        <f t="shared" si="24"/>
        <v>1</v>
      </c>
      <c r="N83" s="24">
        <f t="shared" si="25"/>
        <v>0.5</v>
      </c>
      <c r="O83" s="5">
        <f t="shared" si="14"/>
        <v>16</v>
      </c>
      <c r="Q83" s="5">
        <f t="shared" si="22"/>
        <v>3</v>
      </c>
      <c r="R83" s="24">
        <f t="shared" si="23"/>
        <v>0.6</v>
      </c>
      <c r="S83" s="5">
        <f t="shared" si="15"/>
        <v>13</v>
      </c>
      <c r="U83" s="5" t="str">
        <f t="shared" si="16"/>
        <v>No Pass</v>
      </c>
      <c r="V83" s="5" t="str">
        <f t="shared" si="17"/>
        <v>No Pass</v>
      </c>
      <c r="W83" s="5" t="str">
        <f t="shared" si="18"/>
        <v>No Pass</v>
      </c>
      <c r="X83" s="5" t="str">
        <f t="shared" si="19"/>
        <v>No Pass</v>
      </c>
    </row>
    <row r="84" spans="2:24" x14ac:dyDescent="0.25">
      <c r="B84" s="5">
        <v>26005</v>
      </c>
      <c r="D84" s="4">
        <v>25</v>
      </c>
      <c r="E84" s="4">
        <v>25</v>
      </c>
      <c r="F84" s="4">
        <v>25</v>
      </c>
      <c r="G84" s="4">
        <v>25</v>
      </c>
      <c r="I84" s="5">
        <f t="shared" si="20"/>
        <v>0</v>
      </c>
      <c r="J84" s="24">
        <f t="shared" si="21"/>
        <v>0</v>
      </c>
      <c r="K84" s="5">
        <f t="shared" si="13"/>
        <v>-7</v>
      </c>
      <c r="M84" s="5">
        <f t="shared" si="24"/>
        <v>0</v>
      </c>
      <c r="N84" s="24">
        <f t="shared" si="25"/>
        <v>0</v>
      </c>
      <c r="O84" s="5">
        <f t="shared" si="14"/>
        <v>-7</v>
      </c>
      <c r="Q84" s="5">
        <f t="shared" si="22"/>
        <v>0</v>
      </c>
      <c r="R84" s="24">
        <f t="shared" si="23"/>
        <v>0</v>
      </c>
      <c r="S84" s="5">
        <f t="shared" si="15"/>
        <v>-7</v>
      </c>
      <c r="U84" s="5" t="str">
        <f t="shared" si="16"/>
        <v>Pass</v>
      </c>
      <c r="V84" s="5" t="str">
        <f t="shared" si="17"/>
        <v>Pass</v>
      </c>
      <c r="W84" s="5" t="str">
        <f t="shared" si="18"/>
        <v>Pass</v>
      </c>
      <c r="X84" s="5" t="str">
        <f t="shared" si="19"/>
        <v>Pass</v>
      </c>
    </row>
    <row r="85" spans="2:24" x14ac:dyDescent="0.25">
      <c r="B85" s="5">
        <v>26008</v>
      </c>
      <c r="D85" s="4">
        <v>18</v>
      </c>
      <c r="E85" s="5">
        <v>15</v>
      </c>
      <c r="F85" s="4">
        <v>18</v>
      </c>
      <c r="G85" s="4">
        <v>17</v>
      </c>
      <c r="I85" s="5">
        <f t="shared" si="20"/>
        <v>-3</v>
      </c>
      <c r="J85" s="24">
        <f t="shared" si="21"/>
        <v>-0.2</v>
      </c>
      <c r="K85" s="5">
        <f t="shared" si="13"/>
        <v>3</v>
      </c>
      <c r="M85" s="5">
        <f t="shared" si="24"/>
        <v>3</v>
      </c>
      <c r="N85" s="24">
        <f t="shared" si="25"/>
        <v>0.16666666666666666</v>
      </c>
      <c r="O85" s="5">
        <f t="shared" si="14"/>
        <v>0</v>
      </c>
      <c r="Q85" s="5">
        <f t="shared" si="22"/>
        <v>-1</v>
      </c>
      <c r="R85" s="24">
        <f t="shared" si="23"/>
        <v>-5.8823529411764705E-2</v>
      </c>
      <c r="S85" s="5">
        <f t="shared" si="15"/>
        <v>1</v>
      </c>
      <c r="U85" s="5" t="str">
        <f t="shared" si="16"/>
        <v>Pass</v>
      </c>
      <c r="V85" s="5" t="str">
        <f t="shared" si="17"/>
        <v>No Pass</v>
      </c>
      <c r="W85" s="5" t="str">
        <f t="shared" si="18"/>
        <v>Pass</v>
      </c>
      <c r="X85" s="5" t="str">
        <f t="shared" si="19"/>
        <v>No Pass</v>
      </c>
    </row>
    <row r="86" spans="2:24" x14ac:dyDescent="0.25">
      <c r="B86" s="5">
        <v>26010</v>
      </c>
      <c r="D86" s="4">
        <v>25</v>
      </c>
      <c r="E86" s="5">
        <v>15</v>
      </c>
      <c r="F86" s="4">
        <v>10</v>
      </c>
      <c r="G86" s="4">
        <v>16</v>
      </c>
      <c r="I86" s="5">
        <f t="shared" si="20"/>
        <v>-10</v>
      </c>
      <c r="J86" s="24">
        <f t="shared" si="21"/>
        <v>-0.66666666666666663</v>
      </c>
      <c r="K86" s="5">
        <f t="shared" si="13"/>
        <v>3</v>
      </c>
      <c r="M86" s="5">
        <f t="shared" si="24"/>
        <v>-5</v>
      </c>
      <c r="N86" s="24">
        <f t="shared" si="25"/>
        <v>-0.5</v>
      </c>
      <c r="O86" s="5">
        <f t="shared" si="14"/>
        <v>8</v>
      </c>
      <c r="Q86" s="5">
        <f t="shared" si="22"/>
        <v>6</v>
      </c>
      <c r="R86" s="24">
        <f t="shared" si="23"/>
        <v>0.375</v>
      </c>
      <c r="S86" s="5">
        <f t="shared" si="15"/>
        <v>2</v>
      </c>
      <c r="U86" s="5" t="str">
        <f t="shared" si="16"/>
        <v>Pass</v>
      </c>
      <c r="V86" s="5" t="str">
        <f t="shared" si="17"/>
        <v>No Pass</v>
      </c>
      <c r="W86" s="5" t="str">
        <f t="shared" si="18"/>
        <v>No Pass</v>
      </c>
      <c r="X86" s="5" t="str">
        <f t="shared" si="19"/>
        <v>No Pass</v>
      </c>
    </row>
    <row r="87" spans="2:24" x14ac:dyDescent="0.25">
      <c r="B87" s="5">
        <v>26013</v>
      </c>
      <c r="D87" s="4">
        <v>17</v>
      </c>
      <c r="E87" s="5">
        <v>15</v>
      </c>
      <c r="F87" s="4">
        <v>17</v>
      </c>
      <c r="G87" s="4">
        <v>20</v>
      </c>
      <c r="I87" s="5">
        <f t="shared" si="20"/>
        <v>-2</v>
      </c>
      <c r="J87" s="24">
        <f t="shared" si="21"/>
        <v>-0.13333333333333333</v>
      </c>
      <c r="K87" s="5">
        <f t="shared" si="13"/>
        <v>3</v>
      </c>
      <c r="M87" s="5">
        <f t="shared" si="24"/>
        <v>2</v>
      </c>
      <c r="N87" s="24">
        <f t="shared" si="25"/>
        <v>0.11764705882352941</v>
      </c>
      <c r="O87" s="5">
        <f t="shared" si="14"/>
        <v>1</v>
      </c>
      <c r="Q87" s="5">
        <f t="shared" si="22"/>
        <v>3</v>
      </c>
      <c r="R87" s="24">
        <f t="shared" si="23"/>
        <v>0.15</v>
      </c>
      <c r="S87" s="5">
        <f t="shared" si="15"/>
        <v>-2</v>
      </c>
      <c r="U87" s="5" t="str">
        <f t="shared" si="16"/>
        <v>No Pass</v>
      </c>
      <c r="V87" s="5" t="str">
        <f t="shared" si="17"/>
        <v>No Pass</v>
      </c>
      <c r="W87" s="5" t="str">
        <f t="shared" si="18"/>
        <v>No Pass</v>
      </c>
      <c r="X87" s="5" t="str">
        <f t="shared" si="19"/>
        <v>Pass</v>
      </c>
    </row>
    <row r="88" spans="2:24" x14ac:dyDescent="0.25">
      <c r="B88" s="5">
        <v>26019</v>
      </c>
      <c r="D88" s="4">
        <v>15</v>
      </c>
      <c r="E88" s="5">
        <v>15</v>
      </c>
      <c r="F88" s="4">
        <v>18</v>
      </c>
      <c r="G88" s="4">
        <v>20</v>
      </c>
      <c r="I88" s="5">
        <f t="shared" si="20"/>
        <v>0</v>
      </c>
      <c r="J88" s="24">
        <f t="shared" si="21"/>
        <v>0</v>
      </c>
      <c r="K88" s="5">
        <f t="shared" si="13"/>
        <v>3</v>
      </c>
      <c r="M88" s="5">
        <f t="shared" si="24"/>
        <v>3</v>
      </c>
      <c r="N88" s="24">
        <f t="shared" si="25"/>
        <v>0.16666666666666666</v>
      </c>
      <c r="O88" s="5">
        <f t="shared" si="14"/>
        <v>0</v>
      </c>
      <c r="Q88" s="5">
        <f t="shared" si="22"/>
        <v>2</v>
      </c>
      <c r="R88" s="24">
        <f t="shared" si="23"/>
        <v>0.1</v>
      </c>
      <c r="S88" s="5">
        <f t="shared" si="15"/>
        <v>-2</v>
      </c>
      <c r="U88" s="5" t="str">
        <f t="shared" si="16"/>
        <v>No Pass</v>
      </c>
      <c r="V88" s="5" t="str">
        <f t="shared" si="17"/>
        <v>No Pass</v>
      </c>
      <c r="W88" s="5" t="str">
        <f t="shared" si="18"/>
        <v>Pass</v>
      </c>
      <c r="X88" s="5" t="str">
        <f t="shared" si="19"/>
        <v>Pass</v>
      </c>
    </row>
    <row r="89" spans="2:24" x14ac:dyDescent="0.25">
      <c r="B89" s="5">
        <v>26037</v>
      </c>
      <c r="D89" s="4">
        <v>15</v>
      </c>
      <c r="E89" s="5">
        <v>17</v>
      </c>
      <c r="F89" s="4">
        <v>14</v>
      </c>
      <c r="G89" s="4">
        <v>15</v>
      </c>
      <c r="I89" s="5">
        <f t="shared" si="20"/>
        <v>2</v>
      </c>
      <c r="J89" s="24">
        <f t="shared" si="21"/>
        <v>0.11764705882352941</v>
      </c>
      <c r="K89" s="5">
        <f t="shared" si="13"/>
        <v>1</v>
      </c>
      <c r="M89" s="5">
        <f t="shared" si="24"/>
        <v>-3</v>
      </c>
      <c r="N89" s="24">
        <f t="shared" si="25"/>
        <v>-0.21428571428571427</v>
      </c>
      <c r="O89" s="5">
        <f t="shared" si="14"/>
        <v>4</v>
      </c>
      <c r="Q89" s="5">
        <f t="shared" si="22"/>
        <v>1</v>
      </c>
      <c r="R89" s="24">
        <f t="shared" si="23"/>
        <v>6.6666666666666666E-2</v>
      </c>
      <c r="S89" s="5">
        <f t="shared" si="15"/>
        <v>3</v>
      </c>
      <c r="U89" s="5" t="str">
        <f t="shared" si="16"/>
        <v>No Pass</v>
      </c>
      <c r="V89" s="5" t="str">
        <f t="shared" si="17"/>
        <v>No Pass</v>
      </c>
      <c r="W89" s="5" t="str">
        <f t="shared" si="18"/>
        <v>No Pass</v>
      </c>
      <c r="X89" s="5" t="str">
        <f t="shared" si="19"/>
        <v>No Pass</v>
      </c>
    </row>
    <row r="90" spans="2:24" x14ac:dyDescent="0.25">
      <c r="B90" s="5">
        <v>26048</v>
      </c>
      <c r="D90" s="4">
        <v>25</v>
      </c>
      <c r="E90" s="5">
        <v>25</v>
      </c>
      <c r="F90" s="4">
        <v>20</v>
      </c>
      <c r="G90" s="4">
        <v>22</v>
      </c>
      <c r="I90" s="5">
        <f t="shared" si="20"/>
        <v>0</v>
      </c>
      <c r="J90" s="24">
        <f t="shared" si="21"/>
        <v>0</v>
      </c>
      <c r="K90" s="5">
        <f t="shared" si="13"/>
        <v>-7</v>
      </c>
      <c r="M90" s="5">
        <f t="shared" si="24"/>
        <v>-5</v>
      </c>
      <c r="N90" s="24">
        <f t="shared" si="25"/>
        <v>-0.25</v>
      </c>
      <c r="O90" s="5">
        <f t="shared" si="14"/>
        <v>-2</v>
      </c>
      <c r="Q90" s="5">
        <f t="shared" si="22"/>
        <v>2</v>
      </c>
      <c r="R90" s="24">
        <f t="shared" si="23"/>
        <v>9.0909090909090912E-2</v>
      </c>
      <c r="S90" s="5">
        <f t="shared" si="15"/>
        <v>-4</v>
      </c>
      <c r="U90" s="5" t="str">
        <f t="shared" si="16"/>
        <v>Pass</v>
      </c>
      <c r="V90" s="5" t="str">
        <f t="shared" si="17"/>
        <v>Pass</v>
      </c>
      <c r="W90" s="5" t="str">
        <f t="shared" si="18"/>
        <v>Pass</v>
      </c>
      <c r="X90" s="5" t="str">
        <f t="shared" si="19"/>
        <v>Pass</v>
      </c>
    </row>
    <row r="91" spans="2:24" x14ac:dyDescent="0.25">
      <c r="B91" s="5">
        <v>26066</v>
      </c>
      <c r="D91" s="4">
        <v>25</v>
      </c>
      <c r="E91" s="5">
        <v>20</v>
      </c>
      <c r="F91" s="4">
        <v>23</v>
      </c>
      <c r="G91" s="4">
        <v>25</v>
      </c>
      <c r="I91" s="5">
        <f t="shared" si="20"/>
        <v>-5</v>
      </c>
      <c r="J91" s="24">
        <f t="shared" si="21"/>
        <v>-0.25</v>
      </c>
      <c r="K91" s="5">
        <f t="shared" si="13"/>
        <v>-2</v>
      </c>
      <c r="M91" s="5">
        <f t="shared" si="24"/>
        <v>3</v>
      </c>
      <c r="N91" s="24">
        <f t="shared" si="25"/>
        <v>0.13043478260869565</v>
      </c>
      <c r="O91" s="5">
        <f t="shared" si="14"/>
        <v>-5</v>
      </c>
      <c r="Q91" s="5">
        <f t="shared" si="22"/>
        <v>2</v>
      </c>
      <c r="R91" s="24">
        <f t="shared" si="23"/>
        <v>0.08</v>
      </c>
      <c r="S91" s="5">
        <f t="shared" si="15"/>
        <v>-7</v>
      </c>
      <c r="U91" s="5" t="str">
        <f t="shared" si="16"/>
        <v>Pass</v>
      </c>
      <c r="V91" s="5" t="str">
        <f t="shared" si="17"/>
        <v>Pass</v>
      </c>
      <c r="W91" s="5" t="str">
        <f t="shared" si="18"/>
        <v>Pass</v>
      </c>
      <c r="X91" s="5" t="str">
        <f t="shared" si="19"/>
        <v>Pass</v>
      </c>
    </row>
    <row r="92" spans="2:24" x14ac:dyDescent="0.25">
      <c r="B92" s="5">
        <v>26068</v>
      </c>
      <c r="D92" s="4">
        <v>5</v>
      </c>
      <c r="E92" s="5">
        <v>6</v>
      </c>
      <c r="F92" s="4">
        <v>7</v>
      </c>
      <c r="G92" s="4">
        <v>9</v>
      </c>
      <c r="I92" s="5">
        <f t="shared" si="20"/>
        <v>1</v>
      </c>
      <c r="J92" s="24">
        <f t="shared" si="21"/>
        <v>0.16666666666666666</v>
      </c>
      <c r="K92" s="5">
        <f t="shared" si="13"/>
        <v>12</v>
      </c>
      <c r="M92" s="5">
        <f t="shared" si="24"/>
        <v>1</v>
      </c>
      <c r="N92" s="24">
        <f t="shared" si="25"/>
        <v>0.14285714285714285</v>
      </c>
      <c r="O92" s="5">
        <f t="shared" si="14"/>
        <v>11</v>
      </c>
      <c r="Q92" s="5">
        <f t="shared" si="22"/>
        <v>2</v>
      </c>
      <c r="R92" s="24">
        <f t="shared" si="23"/>
        <v>0.22222222222222221</v>
      </c>
      <c r="S92" s="5">
        <f t="shared" si="15"/>
        <v>9</v>
      </c>
      <c r="U92" s="5" t="str">
        <f t="shared" si="16"/>
        <v>No Pass</v>
      </c>
      <c r="V92" s="5" t="str">
        <f t="shared" si="17"/>
        <v>No Pass</v>
      </c>
      <c r="W92" s="5" t="str">
        <f t="shared" si="18"/>
        <v>No Pass</v>
      </c>
      <c r="X92" s="5" t="str">
        <f t="shared" si="19"/>
        <v>No Pass</v>
      </c>
    </row>
    <row r="93" spans="2:24" x14ac:dyDescent="0.25">
      <c r="B93" s="5">
        <v>26073</v>
      </c>
      <c r="D93" s="4">
        <v>15</v>
      </c>
      <c r="E93" s="5">
        <v>10</v>
      </c>
      <c r="F93" s="4">
        <v>10</v>
      </c>
      <c r="G93" s="4">
        <v>15</v>
      </c>
      <c r="I93" s="5">
        <f t="shared" si="20"/>
        <v>-5</v>
      </c>
      <c r="J93" s="24">
        <f t="shared" si="21"/>
        <v>-0.5</v>
      </c>
      <c r="K93" s="5">
        <f t="shared" si="13"/>
        <v>8</v>
      </c>
      <c r="M93" s="5">
        <f t="shared" si="24"/>
        <v>0</v>
      </c>
      <c r="N93" s="24">
        <f t="shared" si="25"/>
        <v>0</v>
      </c>
      <c r="O93" s="5">
        <f t="shared" si="14"/>
        <v>8</v>
      </c>
      <c r="Q93" s="5">
        <f t="shared" si="22"/>
        <v>5</v>
      </c>
      <c r="R93" s="24">
        <f t="shared" si="23"/>
        <v>0.33333333333333331</v>
      </c>
      <c r="S93" s="5">
        <f t="shared" si="15"/>
        <v>3</v>
      </c>
      <c r="U93" s="5" t="str">
        <f t="shared" si="16"/>
        <v>No Pass</v>
      </c>
      <c r="V93" s="5" t="str">
        <f t="shared" si="17"/>
        <v>No Pass</v>
      </c>
      <c r="W93" s="5" t="str">
        <f t="shared" si="18"/>
        <v>No Pass</v>
      </c>
      <c r="X93" s="5" t="str">
        <f t="shared" si="19"/>
        <v>No Pass</v>
      </c>
    </row>
    <row r="94" spans="2:24" x14ac:dyDescent="0.25">
      <c r="B94" s="5">
        <v>26087</v>
      </c>
      <c r="D94" s="4">
        <v>4</v>
      </c>
      <c r="E94" s="5">
        <v>5</v>
      </c>
      <c r="F94" s="4">
        <v>8</v>
      </c>
      <c r="G94" s="4">
        <v>10</v>
      </c>
      <c r="I94" s="5">
        <f t="shared" si="20"/>
        <v>1</v>
      </c>
      <c r="J94" s="24">
        <f t="shared" si="21"/>
        <v>0.2</v>
      </c>
      <c r="K94" s="5">
        <f t="shared" si="13"/>
        <v>13</v>
      </c>
      <c r="M94" s="5">
        <f t="shared" si="24"/>
        <v>3</v>
      </c>
      <c r="N94" s="24">
        <f t="shared" si="25"/>
        <v>0.375</v>
      </c>
      <c r="O94" s="5">
        <f t="shared" si="14"/>
        <v>10</v>
      </c>
      <c r="Q94" s="5">
        <f t="shared" si="22"/>
        <v>2</v>
      </c>
      <c r="R94" s="24">
        <f t="shared" si="23"/>
        <v>0.2</v>
      </c>
      <c r="S94" s="5">
        <f t="shared" si="15"/>
        <v>8</v>
      </c>
      <c r="U94" s="5" t="str">
        <f t="shared" si="16"/>
        <v>No Pass</v>
      </c>
      <c r="V94" s="5" t="str">
        <f t="shared" si="17"/>
        <v>No Pass</v>
      </c>
      <c r="W94" s="5" t="str">
        <f t="shared" si="18"/>
        <v>No Pass</v>
      </c>
      <c r="X94" s="5" t="str">
        <f t="shared" si="19"/>
        <v>No Pass</v>
      </c>
    </row>
    <row r="95" spans="2:24" x14ac:dyDescent="0.25">
      <c r="B95" s="5">
        <v>26089</v>
      </c>
      <c r="D95" s="4">
        <v>9</v>
      </c>
      <c r="E95" s="5">
        <v>9</v>
      </c>
      <c r="F95" s="4">
        <v>10</v>
      </c>
      <c r="G95" s="4">
        <v>15</v>
      </c>
      <c r="I95" s="5">
        <f t="shared" si="20"/>
        <v>0</v>
      </c>
      <c r="J95" s="24">
        <f t="shared" si="21"/>
        <v>0</v>
      </c>
      <c r="K95" s="5">
        <f t="shared" si="13"/>
        <v>9</v>
      </c>
      <c r="M95" s="5">
        <f t="shared" si="24"/>
        <v>1</v>
      </c>
      <c r="N95" s="24">
        <f t="shared" si="25"/>
        <v>0.1</v>
      </c>
      <c r="O95" s="5">
        <f t="shared" si="14"/>
        <v>8</v>
      </c>
      <c r="Q95" s="5">
        <f t="shared" si="22"/>
        <v>5</v>
      </c>
      <c r="R95" s="24">
        <f t="shared" si="23"/>
        <v>0.33333333333333331</v>
      </c>
      <c r="S95" s="5">
        <f t="shared" si="15"/>
        <v>3</v>
      </c>
      <c r="U95" s="5" t="str">
        <f t="shared" si="16"/>
        <v>No Pass</v>
      </c>
      <c r="V95" s="5" t="str">
        <f t="shared" si="17"/>
        <v>No Pass</v>
      </c>
      <c r="W95" s="5" t="str">
        <f t="shared" si="18"/>
        <v>No Pass</v>
      </c>
      <c r="X95" s="5" t="str">
        <f t="shared" si="19"/>
        <v>No Pass</v>
      </c>
    </row>
    <row r="96" spans="2:24" x14ac:dyDescent="0.25">
      <c r="B96" s="5">
        <v>26104</v>
      </c>
      <c r="D96" s="4">
        <v>20</v>
      </c>
      <c r="E96" s="5">
        <v>12</v>
      </c>
      <c r="F96" s="4">
        <v>10</v>
      </c>
      <c r="G96" s="4">
        <v>15</v>
      </c>
      <c r="I96" s="5">
        <f t="shared" si="20"/>
        <v>-8</v>
      </c>
      <c r="J96" s="24">
        <f t="shared" si="21"/>
        <v>-0.66666666666666663</v>
      </c>
      <c r="K96" s="5">
        <f t="shared" si="13"/>
        <v>6</v>
      </c>
      <c r="M96" s="5">
        <f t="shared" si="24"/>
        <v>-2</v>
      </c>
      <c r="N96" s="24">
        <f t="shared" si="25"/>
        <v>-0.2</v>
      </c>
      <c r="O96" s="5">
        <f t="shared" si="14"/>
        <v>8</v>
      </c>
      <c r="Q96" s="5">
        <f t="shared" si="22"/>
        <v>5</v>
      </c>
      <c r="R96" s="24">
        <f t="shared" si="23"/>
        <v>0.33333333333333331</v>
      </c>
      <c r="S96" s="5">
        <f t="shared" si="15"/>
        <v>3</v>
      </c>
      <c r="U96" s="5" t="str">
        <f t="shared" si="16"/>
        <v>Pass</v>
      </c>
      <c r="V96" s="5" t="str">
        <f t="shared" si="17"/>
        <v>No Pass</v>
      </c>
      <c r="W96" s="5" t="str">
        <f t="shared" si="18"/>
        <v>No Pass</v>
      </c>
      <c r="X96" s="5" t="str">
        <f t="shared" si="19"/>
        <v>No Pass</v>
      </c>
    </row>
    <row r="97" spans="2:24" x14ac:dyDescent="0.25">
      <c r="B97" s="5">
        <v>26113</v>
      </c>
      <c r="D97" s="4">
        <v>22</v>
      </c>
      <c r="E97" s="5">
        <v>15</v>
      </c>
      <c r="F97" s="4">
        <v>20</v>
      </c>
      <c r="G97" s="4">
        <v>22</v>
      </c>
      <c r="I97" s="5">
        <f t="shared" si="20"/>
        <v>-7</v>
      </c>
      <c r="J97" s="24">
        <f t="shared" si="21"/>
        <v>-0.46666666666666667</v>
      </c>
      <c r="K97" s="5">
        <f t="shared" si="13"/>
        <v>3</v>
      </c>
      <c r="M97" s="5">
        <f t="shared" si="24"/>
        <v>5</v>
      </c>
      <c r="N97" s="24">
        <f t="shared" si="25"/>
        <v>0.25</v>
      </c>
      <c r="O97" s="5">
        <f t="shared" si="14"/>
        <v>-2</v>
      </c>
      <c r="Q97" s="5">
        <f t="shared" si="22"/>
        <v>2</v>
      </c>
      <c r="R97" s="24">
        <f t="shared" si="23"/>
        <v>9.0909090909090912E-2</v>
      </c>
      <c r="S97" s="5">
        <f t="shared" si="15"/>
        <v>-4</v>
      </c>
      <c r="U97" s="5" t="str">
        <f t="shared" si="16"/>
        <v>Pass</v>
      </c>
      <c r="V97" s="5" t="str">
        <f t="shared" si="17"/>
        <v>No Pass</v>
      </c>
      <c r="W97" s="5" t="str">
        <f t="shared" si="18"/>
        <v>Pass</v>
      </c>
      <c r="X97" s="5" t="str">
        <f t="shared" si="19"/>
        <v>Pass</v>
      </c>
    </row>
    <row r="98" spans="2:24" x14ac:dyDescent="0.25">
      <c r="B98" s="5">
        <v>26146</v>
      </c>
      <c r="D98" s="4">
        <v>7</v>
      </c>
      <c r="E98" s="5">
        <v>4</v>
      </c>
      <c r="F98" s="4">
        <v>10</v>
      </c>
      <c r="G98" s="4">
        <v>9</v>
      </c>
      <c r="I98" s="5">
        <f t="shared" si="20"/>
        <v>-3</v>
      </c>
      <c r="J98" s="24">
        <f t="shared" si="21"/>
        <v>-0.75</v>
      </c>
      <c r="K98" s="5">
        <f t="shared" si="13"/>
        <v>14</v>
      </c>
      <c r="M98" s="5">
        <f t="shared" si="24"/>
        <v>6</v>
      </c>
      <c r="N98" s="24">
        <f t="shared" si="25"/>
        <v>0.6</v>
      </c>
      <c r="O98" s="5">
        <f t="shared" si="14"/>
        <v>8</v>
      </c>
      <c r="Q98" s="5">
        <f t="shared" si="22"/>
        <v>-1</v>
      </c>
      <c r="R98" s="24">
        <f t="shared" si="23"/>
        <v>-0.1111111111111111</v>
      </c>
      <c r="S98" s="5">
        <f t="shared" si="15"/>
        <v>9</v>
      </c>
      <c r="U98" s="5" t="str">
        <f t="shared" si="16"/>
        <v>No Pass</v>
      </c>
      <c r="V98" s="5" t="str">
        <f t="shared" si="17"/>
        <v>No Pass</v>
      </c>
      <c r="W98" s="5" t="str">
        <f t="shared" si="18"/>
        <v>No Pass</v>
      </c>
      <c r="X98" s="5" t="str">
        <f t="shared" si="19"/>
        <v>No Pass</v>
      </c>
    </row>
    <row r="99" spans="2:24" x14ac:dyDescent="0.25">
      <c r="B99" s="5">
        <v>26150</v>
      </c>
      <c r="D99" s="4">
        <v>7</v>
      </c>
      <c r="E99" s="4">
        <v>13</v>
      </c>
      <c r="F99" s="4">
        <v>15</v>
      </c>
      <c r="G99" s="4">
        <v>9</v>
      </c>
      <c r="I99" s="5">
        <f t="shared" si="20"/>
        <v>6</v>
      </c>
      <c r="J99" s="24">
        <f t="shared" si="21"/>
        <v>0.46153846153846156</v>
      </c>
      <c r="K99" s="5">
        <f t="shared" si="13"/>
        <v>5</v>
      </c>
      <c r="M99" s="5">
        <f t="shared" si="24"/>
        <v>2</v>
      </c>
      <c r="N99" s="24">
        <f t="shared" si="25"/>
        <v>0.13333333333333333</v>
      </c>
      <c r="O99" s="5">
        <f t="shared" si="14"/>
        <v>3</v>
      </c>
      <c r="Q99" s="5">
        <f t="shared" si="22"/>
        <v>-6</v>
      </c>
      <c r="R99" s="24">
        <f t="shared" si="23"/>
        <v>-0.66666666666666663</v>
      </c>
      <c r="S99" s="5">
        <f t="shared" si="15"/>
        <v>9</v>
      </c>
      <c r="U99" s="5" t="str">
        <f t="shared" si="16"/>
        <v>No Pass</v>
      </c>
      <c r="V99" s="5" t="str">
        <f t="shared" si="17"/>
        <v>No Pass</v>
      </c>
      <c r="W99" s="5" t="str">
        <f t="shared" si="18"/>
        <v>No Pass</v>
      </c>
      <c r="X99" s="5" t="str">
        <f t="shared" si="19"/>
        <v>No Pass</v>
      </c>
    </row>
    <row r="100" spans="2:24" x14ac:dyDescent="0.25">
      <c r="B100" s="5">
        <v>26166</v>
      </c>
      <c r="D100" s="4">
        <v>14</v>
      </c>
      <c r="E100" s="4">
        <v>10</v>
      </c>
      <c r="F100" s="4">
        <v>15</v>
      </c>
      <c r="G100" s="4">
        <v>12</v>
      </c>
      <c r="I100" s="5">
        <f t="shared" si="20"/>
        <v>-4</v>
      </c>
      <c r="J100" s="24">
        <f t="shared" si="21"/>
        <v>-0.4</v>
      </c>
      <c r="K100" s="5">
        <f t="shared" si="13"/>
        <v>8</v>
      </c>
      <c r="M100" s="5">
        <f t="shared" si="24"/>
        <v>5</v>
      </c>
      <c r="N100" s="24">
        <f t="shared" si="25"/>
        <v>0.33333333333333331</v>
      </c>
      <c r="O100" s="5">
        <f t="shared" si="14"/>
        <v>3</v>
      </c>
      <c r="Q100" s="5">
        <f t="shared" si="22"/>
        <v>-3</v>
      </c>
      <c r="R100" s="24">
        <f t="shared" si="23"/>
        <v>-0.25</v>
      </c>
      <c r="S100" s="5">
        <f t="shared" si="15"/>
        <v>6</v>
      </c>
      <c r="U100" s="5" t="str">
        <f t="shared" si="16"/>
        <v>No Pass</v>
      </c>
      <c r="V100" s="5" t="str">
        <f t="shared" si="17"/>
        <v>No Pass</v>
      </c>
      <c r="W100" s="5" t="str">
        <f t="shared" si="18"/>
        <v>No Pass</v>
      </c>
      <c r="X100" s="5" t="str">
        <f t="shared" si="19"/>
        <v>No Pass</v>
      </c>
    </row>
    <row r="101" spans="2:24" x14ac:dyDescent="0.25">
      <c r="B101" s="5">
        <v>26169</v>
      </c>
      <c r="D101" s="4">
        <v>25</v>
      </c>
      <c r="E101" s="5">
        <v>25</v>
      </c>
      <c r="F101" s="4">
        <v>26</v>
      </c>
      <c r="G101" s="4">
        <v>28</v>
      </c>
      <c r="I101" s="5">
        <f t="shared" si="20"/>
        <v>0</v>
      </c>
      <c r="J101" s="24">
        <f t="shared" si="21"/>
        <v>0</v>
      </c>
      <c r="K101" s="5">
        <f t="shared" si="13"/>
        <v>-7</v>
      </c>
      <c r="M101" s="5">
        <f t="shared" si="24"/>
        <v>1</v>
      </c>
      <c r="N101" s="24">
        <f t="shared" si="25"/>
        <v>3.8461538461538464E-2</v>
      </c>
      <c r="O101" s="5">
        <f t="shared" si="14"/>
        <v>-8</v>
      </c>
      <c r="Q101" s="5">
        <f t="shared" si="22"/>
        <v>2</v>
      </c>
      <c r="R101" s="24">
        <f t="shared" si="23"/>
        <v>7.1428571428571425E-2</v>
      </c>
      <c r="S101" s="5">
        <f t="shared" si="15"/>
        <v>-10</v>
      </c>
      <c r="U101" s="5" t="str">
        <f t="shared" si="16"/>
        <v>Pass</v>
      </c>
      <c r="V101" s="5" t="str">
        <f t="shared" si="17"/>
        <v>Pass</v>
      </c>
      <c r="W101" s="5" t="str">
        <f t="shared" si="18"/>
        <v>Pass</v>
      </c>
      <c r="X101" s="5" t="str">
        <f t="shared" si="19"/>
        <v>Pass</v>
      </c>
    </row>
    <row r="102" spans="2:24" x14ac:dyDescent="0.25">
      <c r="B102" s="5">
        <v>26173</v>
      </c>
      <c r="D102" s="4">
        <v>1</v>
      </c>
      <c r="E102" s="5">
        <v>1</v>
      </c>
      <c r="F102" s="4">
        <v>2</v>
      </c>
      <c r="G102" s="4">
        <v>6</v>
      </c>
      <c r="I102" s="5">
        <f t="shared" si="20"/>
        <v>0</v>
      </c>
      <c r="J102" s="24">
        <f t="shared" si="21"/>
        <v>0</v>
      </c>
      <c r="K102" s="5">
        <f t="shared" si="13"/>
        <v>17</v>
      </c>
      <c r="M102" s="5">
        <f t="shared" si="24"/>
        <v>1</v>
      </c>
      <c r="N102" s="24">
        <f t="shared" si="25"/>
        <v>0.5</v>
      </c>
      <c r="O102" s="5">
        <f t="shared" si="14"/>
        <v>16</v>
      </c>
      <c r="Q102" s="5">
        <f t="shared" si="22"/>
        <v>4</v>
      </c>
      <c r="R102" s="24">
        <f t="shared" si="23"/>
        <v>0.66666666666666663</v>
      </c>
      <c r="S102" s="5">
        <f t="shared" si="15"/>
        <v>12</v>
      </c>
      <c r="U102" s="5" t="str">
        <f t="shared" si="16"/>
        <v>No Pass</v>
      </c>
      <c r="V102" s="5" t="str">
        <f t="shared" si="17"/>
        <v>No Pass</v>
      </c>
      <c r="W102" s="5" t="str">
        <f t="shared" si="18"/>
        <v>No Pass</v>
      </c>
      <c r="X102" s="5" t="str">
        <f t="shared" si="19"/>
        <v>No Pass</v>
      </c>
    </row>
    <row r="103" spans="2:24" x14ac:dyDescent="0.25">
      <c r="B103" s="5">
        <v>26182</v>
      </c>
      <c r="D103" s="4">
        <v>19</v>
      </c>
      <c r="E103" s="5">
        <v>20</v>
      </c>
      <c r="F103" s="4">
        <v>22</v>
      </c>
      <c r="G103" s="4">
        <v>25</v>
      </c>
      <c r="I103" s="5">
        <f t="shared" si="20"/>
        <v>1</v>
      </c>
      <c r="J103" s="24">
        <f t="shared" si="21"/>
        <v>0.05</v>
      </c>
      <c r="K103" s="5">
        <f t="shared" si="13"/>
        <v>-2</v>
      </c>
      <c r="M103" s="5">
        <f t="shared" si="24"/>
        <v>2</v>
      </c>
      <c r="N103" s="24">
        <f t="shared" si="25"/>
        <v>9.0909090909090912E-2</v>
      </c>
      <c r="O103" s="5">
        <f t="shared" si="14"/>
        <v>-4</v>
      </c>
      <c r="Q103" s="5">
        <f t="shared" si="22"/>
        <v>3</v>
      </c>
      <c r="R103" s="24">
        <f t="shared" si="23"/>
        <v>0.12</v>
      </c>
      <c r="S103" s="5">
        <f t="shared" si="15"/>
        <v>-7</v>
      </c>
      <c r="U103" s="5" t="str">
        <f t="shared" si="16"/>
        <v>Pass</v>
      </c>
      <c r="V103" s="5" t="str">
        <f t="shared" si="17"/>
        <v>Pass</v>
      </c>
      <c r="W103" s="5" t="str">
        <f t="shared" si="18"/>
        <v>Pass</v>
      </c>
      <c r="X103" s="5" t="str">
        <f t="shared" si="19"/>
        <v>Pass</v>
      </c>
    </row>
    <row r="104" spans="2:24" x14ac:dyDescent="0.25">
      <c r="B104" s="5">
        <v>26183</v>
      </c>
      <c r="D104" s="4">
        <v>16</v>
      </c>
      <c r="E104" s="5">
        <v>15</v>
      </c>
      <c r="F104" s="4">
        <v>15</v>
      </c>
      <c r="G104" s="4">
        <v>12</v>
      </c>
      <c r="I104" s="5">
        <f t="shared" si="20"/>
        <v>-1</v>
      </c>
      <c r="J104" s="24">
        <f t="shared" si="21"/>
        <v>-6.6666666666666666E-2</v>
      </c>
      <c r="K104" s="5">
        <f t="shared" si="13"/>
        <v>3</v>
      </c>
      <c r="M104" s="5">
        <f t="shared" si="24"/>
        <v>0</v>
      </c>
      <c r="N104" s="24">
        <f t="shared" si="25"/>
        <v>0</v>
      </c>
      <c r="O104" s="5">
        <f t="shared" si="14"/>
        <v>3</v>
      </c>
      <c r="Q104" s="5">
        <f t="shared" si="22"/>
        <v>-3</v>
      </c>
      <c r="R104" s="24">
        <f t="shared" si="23"/>
        <v>-0.25</v>
      </c>
      <c r="S104" s="5">
        <f t="shared" si="15"/>
        <v>6</v>
      </c>
      <c r="U104" s="5" t="str">
        <f t="shared" si="16"/>
        <v>No Pass</v>
      </c>
      <c r="V104" s="5" t="str">
        <f t="shared" si="17"/>
        <v>No Pass</v>
      </c>
      <c r="W104" s="5" t="str">
        <f t="shared" si="18"/>
        <v>No Pass</v>
      </c>
      <c r="X104" s="5" t="str">
        <f t="shared" si="19"/>
        <v>No Pass</v>
      </c>
    </row>
    <row r="105" spans="2:24" x14ac:dyDescent="0.25">
      <c r="B105" s="5">
        <v>26185</v>
      </c>
      <c r="D105" s="4">
        <v>24</v>
      </c>
      <c r="E105" s="5">
        <v>15</v>
      </c>
      <c r="F105" s="4">
        <v>25</v>
      </c>
      <c r="G105" s="4">
        <v>20</v>
      </c>
      <c r="I105" s="5">
        <f t="shared" si="20"/>
        <v>-9</v>
      </c>
      <c r="J105" s="24">
        <f t="shared" si="21"/>
        <v>-0.6</v>
      </c>
      <c r="K105" s="5">
        <f t="shared" si="13"/>
        <v>3</v>
      </c>
      <c r="M105" s="5">
        <f t="shared" si="24"/>
        <v>10</v>
      </c>
      <c r="N105" s="24">
        <f t="shared" si="25"/>
        <v>0.4</v>
      </c>
      <c r="O105" s="5">
        <f t="shared" si="14"/>
        <v>-7</v>
      </c>
      <c r="Q105" s="5">
        <f t="shared" si="22"/>
        <v>-5</v>
      </c>
      <c r="R105" s="24">
        <f t="shared" si="23"/>
        <v>-0.25</v>
      </c>
      <c r="S105" s="5">
        <f t="shared" si="15"/>
        <v>-2</v>
      </c>
      <c r="U105" s="5" t="str">
        <f t="shared" si="16"/>
        <v>Pass</v>
      </c>
      <c r="V105" s="5" t="str">
        <f t="shared" si="17"/>
        <v>No Pass</v>
      </c>
      <c r="W105" s="5" t="str">
        <f t="shared" si="18"/>
        <v>Pass</v>
      </c>
      <c r="X105" s="5" t="str">
        <f t="shared" si="19"/>
        <v>Pass</v>
      </c>
    </row>
    <row r="106" spans="2:24" x14ac:dyDescent="0.25">
      <c r="B106" s="5">
        <v>26191</v>
      </c>
      <c r="D106" s="4">
        <v>17</v>
      </c>
      <c r="E106" s="5">
        <v>24</v>
      </c>
      <c r="F106" s="4">
        <v>19</v>
      </c>
      <c r="G106" s="4">
        <v>22</v>
      </c>
      <c r="I106" s="5">
        <f t="shared" si="20"/>
        <v>7</v>
      </c>
      <c r="J106" s="24">
        <f t="shared" si="21"/>
        <v>0.29166666666666669</v>
      </c>
      <c r="K106" s="5">
        <f t="shared" si="13"/>
        <v>-6</v>
      </c>
      <c r="M106" s="5">
        <f t="shared" si="24"/>
        <v>-5</v>
      </c>
      <c r="N106" s="24">
        <f t="shared" si="25"/>
        <v>-0.26315789473684209</v>
      </c>
      <c r="O106" s="5">
        <f t="shared" si="14"/>
        <v>-1</v>
      </c>
      <c r="Q106" s="5">
        <f t="shared" si="22"/>
        <v>3</v>
      </c>
      <c r="R106" s="24">
        <f t="shared" si="23"/>
        <v>0.13636363636363635</v>
      </c>
      <c r="S106" s="5">
        <f t="shared" si="15"/>
        <v>-4</v>
      </c>
      <c r="U106" s="5" t="str">
        <f t="shared" si="16"/>
        <v>No Pass</v>
      </c>
      <c r="V106" s="5" t="str">
        <f t="shared" si="17"/>
        <v>Pass</v>
      </c>
      <c r="W106" s="5" t="str">
        <f t="shared" si="18"/>
        <v>Pass</v>
      </c>
      <c r="X106" s="5" t="str">
        <f t="shared" si="19"/>
        <v>Pass</v>
      </c>
    </row>
    <row r="107" spans="2:24" x14ac:dyDescent="0.25">
      <c r="B107" s="5">
        <v>26220</v>
      </c>
      <c r="D107" s="4">
        <v>6</v>
      </c>
      <c r="E107" s="4">
        <v>2</v>
      </c>
      <c r="F107" s="4">
        <v>7</v>
      </c>
      <c r="G107" s="4">
        <v>9</v>
      </c>
      <c r="I107" s="5">
        <f t="shared" si="20"/>
        <v>-4</v>
      </c>
      <c r="J107" s="24">
        <f t="shared" si="21"/>
        <v>-2</v>
      </c>
      <c r="K107" s="5">
        <f t="shared" si="13"/>
        <v>16</v>
      </c>
      <c r="M107" s="5">
        <f t="shared" si="24"/>
        <v>5</v>
      </c>
      <c r="N107" s="24">
        <f t="shared" si="25"/>
        <v>0.7142857142857143</v>
      </c>
      <c r="O107" s="5">
        <f t="shared" si="14"/>
        <v>11</v>
      </c>
      <c r="Q107" s="5">
        <f t="shared" si="22"/>
        <v>2</v>
      </c>
      <c r="R107" s="24">
        <f t="shared" si="23"/>
        <v>0.22222222222222221</v>
      </c>
      <c r="S107" s="5">
        <f t="shared" si="15"/>
        <v>9</v>
      </c>
      <c r="U107" s="5" t="str">
        <f t="shared" si="16"/>
        <v>No Pass</v>
      </c>
      <c r="V107" s="5" t="str">
        <f t="shared" si="17"/>
        <v>No Pass</v>
      </c>
      <c r="W107" s="5" t="str">
        <f t="shared" si="18"/>
        <v>No Pass</v>
      </c>
      <c r="X107" s="5" t="str">
        <f t="shared" si="19"/>
        <v>No Pass</v>
      </c>
    </row>
    <row r="108" spans="2:24" x14ac:dyDescent="0.25">
      <c r="B108" s="5">
        <v>26223</v>
      </c>
      <c r="D108" s="4">
        <v>0</v>
      </c>
      <c r="E108" s="4">
        <v>12</v>
      </c>
      <c r="F108" s="4">
        <v>15</v>
      </c>
      <c r="G108" s="4">
        <v>20</v>
      </c>
      <c r="I108" s="5">
        <f t="shared" si="20"/>
        <v>12</v>
      </c>
      <c r="J108" s="24">
        <f t="shared" si="21"/>
        <v>1</v>
      </c>
      <c r="K108" s="5">
        <f t="shared" si="13"/>
        <v>6</v>
      </c>
      <c r="M108" s="5">
        <f t="shared" si="24"/>
        <v>3</v>
      </c>
      <c r="N108" s="24">
        <f t="shared" si="25"/>
        <v>0.2</v>
      </c>
      <c r="O108" s="5">
        <f t="shared" si="14"/>
        <v>3</v>
      </c>
      <c r="Q108" s="5">
        <f t="shared" si="22"/>
        <v>5</v>
      </c>
      <c r="R108" s="24">
        <f t="shared" si="23"/>
        <v>0.25</v>
      </c>
      <c r="S108" s="5">
        <f t="shared" si="15"/>
        <v>-2</v>
      </c>
      <c r="U108" s="5" t="str">
        <f t="shared" si="16"/>
        <v>No Pass</v>
      </c>
      <c r="V108" s="5" t="str">
        <f t="shared" si="17"/>
        <v>No Pass</v>
      </c>
      <c r="W108" s="5" t="str">
        <f t="shared" si="18"/>
        <v>No Pass</v>
      </c>
      <c r="X108" s="5" t="str">
        <f t="shared" si="19"/>
        <v>Pass</v>
      </c>
    </row>
    <row r="109" spans="2:24" x14ac:dyDescent="0.25">
      <c r="B109" s="5">
        <v>26228</v>
      </c>
      <c r="D109" s="4">
        <v>3</v>
      </c>
      <c r="E109" s="5">
        <v>10</v>
      </c>
      <c r="F109" s="4">
        <v>11</v>
      </c>
      <c r="G109" s="4">
        <v>12</v>
      </c>
      <c r="I109" s="5">
        <f t="shared" si="20"/>
        <v>7</v>
      </c>
      <c r="J109" s="24">
        <f t="shared" si="21"/>
        <v>0.7</v>
      </c>
      <c r="K109" s="5">
        <f t="shared" si="13"/>
        <v>8</v>
      </c>
      <c r="M109" s="5">
        <f t="shared" si="24"/>
        <v>1</v>
      </c>
      <c r="N109" s="24">
        <f t="shared" si="25"/>
        <v>9.0909090909090912E-2</v>
      </c>
      <c r="O109" s="5">
        <f t="shared" si="14"/>
        <v>7</v>
      </c>
      <c r="Q109" s="5">
        <f t="shared" si="22"/>
        <v>1</v>
      </c>
      <c r="R109" s="24">
        <f t="shared" si="23"/>
        <v>8.3333333333333329E-2</v>
      </c>
      <c r="S109" s="5">
        <f t="shared" si="15"/>
        <v>6</v>
      </c>
      <c r="U109" s="5" t="str">
        <f t="shared" si="16"/>
        <v>No Pass</v>
      </c>
      <c r="V109" s="5" t="str">
        <f t="shared" si="17"/>
        <v>No Pass</v>
      </c>
      <c r="W109" s="5" t="str">
        <f t="shared" si="18"/>
        <v>No Pass</v>
      </c>
      <c r="X109" s="5" t="str">
        <f t="shared" si="19"/>
        <v>No Pass</v>
      </c>
    </row>
    <row r="110" spans="2:24" x14ac:dyDescent="0.25">
      <c r="B110" s="5">
        <v>26231</v>
      </c>
      <c r="D110" s="4">
        <v>11</v>
      </c>
      <c r="E110" s="5">
        <v>23</v>
      </c>
      <c r="F110" s="4">
        <v>25</v>
      </c>
      <c r="G110" s="4">
        <v>26</v>
      </c>
      <c r="I110" s="5">
        <f t="shared" si="20"/>
        <v>12</v>
      </c>
      <c r="J110" s="24">
        <f t="shared" si="21"/>
        <v>0.52173913043478259</v>
      </c>
      <c r="K110" s="5">
        <f t="shared" si="13"/>
        <v>-5</v>
      </c>
      <c r="M110" s="5">
        <f t="shared" si="24"/>
        <v>2</v>
      </c>
      <c r="N110" s="24">
        <f t="shared" si="25"/>
        <v>0.08</v>
      </c>
      <c r="O110" s="5">
        <f t="shared" si="14"/>
        <v>-7</v>
      </c>
      <c r="Q110" s="5">
        <f t="shared" si="22"/>
        <v>1</v>
      </c>
      <c r="R110" s="24">
        <f t="shared" si="23"/>
        <v>3.8461538461538464E-2</v>
      </c>
      <c r="S110" s="5">
        <f t="shared" si="15"/>
        <v>-8</v>
      </c>
      <c r="U110" s="5" t="str">
        <f t="shared" si="16"/>
        <v>No Pass</v>
      </c>
      <c r="V110" s="5" t="str">
        <f t="shared" si="17"/>
        <v>Pass</v>
      </c>
      <c r="W110" s="5" t="str">
        <f t="shared" si="18"/>
        <v>Pass</v>
      </c>
      <c r="X110" s="5" t="str">
        <f t="shared" si="19"/>
        <v>Pass</v>
      </c>
    </row>
    <row r="111" spans="2:24" x14ac:dyDescent="0.25">
      <c r="B111" s="5">
        <v>26282</v>
      </c>
      <c r="D111" s="4">
        <v>23</v>
      </c>
      <c r="E111" s="5">
        <v>25</v>
      </c>
      <c r="F111" s="4">
        <v>26</v>
      </c>
      <c r="G111" s="4">
        <v>22</v>
      </c>
      <c r="I111" s="5">
        <f t="shared" si="20"/>
        <v>2</v>
      </c>
      <c r="J111" s="24">
        <f t="shared" si="21"/>
        <v>0.08</v>
      </c>
      <c r="K111" s="5">
        <f t="shared" si="13"/>
        <v>-7</v>
      </c>
      <c r="M111" s="5">
        <f t="shared" si="24"/>
        <v>1</v>
      </c>
      <c r="N111" s="24">
        <f t="shared" si="25"/>
        <v>3.8461538461538464E-2</v>
      </c>
      <c r="O111" s="5">
        <f t="shared" si="14"/>
        <v>-8</v>
      </c>
      <c r="Q111" s="5">
        <f t="shared" si="22"/>
        <v>-4</v>
      </c>
      <c r="R111" s="24">
        <f t="shared" si="23"/>
        <v>-0.18181818181818182</v>
      </c>
      <c r="S111" s="5">
        <f t="shared" si="15"/>
        <v>-4</v>
      </c>
      <c r="U111" s="5" t="str">
        <f t="shared" si="16"/>
        <v>Pass</v>
      </c>
      <c r="V111" s="5" t="str">
        <f t="shared" si="17"/>
        <v>Pass</v>
      </c>
      <c r="W111" s="5" t="str">
        <f t="shared" si="18"/>
        <v>Pass</v>
      </c>
      <c r="X111" s="5" t="str">
        <f t="shared" si="19"/>
        <v>Pass</v>
      </c>
    </row>
    <row r="112" spans="2:24" x14ac:dyDescent="0.25">
      <c r="B112" s="5">
        <v>26288</v>
      </c>
      <c r="D112" s="4">
        <v>9</v>
      </c>
      <c r="E112" s="5">
        <v>20</v>
      </c>
      <c r="F112" s="4">
        <v>26</v>
      </c>
      <c r="G112" s="4">
        <v>25</v>
      </c>
      <c r="I112" s="5">
        <f t="shared" si="20"/>
        <v>11</v>
      </c>
      <c r="J112" s="24">
        <f t="shared" si="21"/>
        <v>0.55000000000000004</v>
      </c>
      <c r="K112" s="5">
        <f t="shared" si="13"/>
        <v>-2</v>
      </c>
      <c r="M112" s="5">
        <f t="shared" si="24"/>
        <v>6</v>
      </c>
      <c r="N112" s="24">
        <f t="shared" si="25"/>
        <v>0.23076923076923078</v>
      </c>
      <c r="O112" s="5">
        <f t="shared" si="14"/>
        <v>-8</v>
      </c>
      <c r="Q112" s="5">
        <f t="shared" si="22"/>
        <v>-1</v>
      </c>
      <c r="R112" s="24">
        <f t="shared" si="23"/>
        <v>-0.04</v>
      </c>
      <c r="S112" s="5">
        <f t="shared" si="15"/>
        <v>-7</v>
      </c>
      <c r="U112" s="5" t="str">
        <f t="shared" si="16"/>
        <v>No Pass</v>
      </c>
      <c r="V112" s="5" t="str">
        <f t="shared" si="17"/>
        <v>Pass</v>
      </c>
      <c r="W112" s="5" t="str">
        <f t="shared" si="18"/>
        <v>Pass</v>
      </c>
      <c r="X112" s="5" t="str">
        <f t="shared" si="19"/>
        <v>Pass</v>
      </c>
    </row>
    <row r="113" spans="2:24" x14ac:dyDescent="0.25">
      <c r="B113" s="5">
        <v>26300</v>
      </c>
      <c r="D113" s="4">
        <v>17</v>
      </c>
      <c r="E113" s="5">
        <v>17</v>
      </c>
      <c r="F113" s="4">
        <v>20</v>
      </c>
      <c r="G113" s="4">
        <v>22</v>
      </c>
      <c r="I113" s="5">
        <f t="shared" si="20"/>
        <v>0</v>
      </c>
      <c r="J113" s="24">
        <f t="shared" si="21"/>
        <v>0</v>
      </c>
      <c r="K113" s="5">
        <f t="shared" si="13"/>
        <v>1</v>
      </c>
      <c r="M113" s="5">
        <f t="shared" si="24"/>
        <v>3</v>
      </c>
      <c r="N113" s="24">
        <f t="shared" si="25"/>
        <v>0.15</v>
      </c>
      <c r="O113" s="5">
        <f t="shared" si="14"/>
        <v>-2</v>
      </c>
      <c r="Q113" s="5">
        <f t="shared" si="22"/>
        <v>2</v>
      </c>
      <c r="R113" s="24">
        <f t="shared" si="23"/>
        <v>9.0909090909090912E-2</v>
      </c>
      <c r="S113" s="5">
        <f t="shared" si="15"/>
        <v>-4</v>
      </c>
      <c r="U113" s="5" t="str">
        <f t="shared" si="16"/>
        <v>No Pass</v>
      </c>
      <c r="V113" s="5" t="str">
        <f t="shared" si="17"/>
        <v>No Pass</v>
      </c>
      <c r="W113" s="5" t="str">
        <f t="shared" si="18"/>
        <v>Pass</v>
      </c>
      <c r="X113" s="5" t="str">
        <f t="shared" si="19"/>
        <v>Pass</v>
      </c>
    </row>
    <row r="114" spans="2:24" x14ac:dyDescent="0.25">
      <c r="B114" s="5">
        <v>26304</v>
      </c>
      <c r="D114" s="4">
        <v>16</v>
      </c>
      <c r="E114" s="5">
        <v>15</v>
      </c>
      <c r="F114" s="4">
        <v>20</v>
      </c>
      <c r="G114" s="4">
        <v>24</v>
      </c>
      <c r="I114" s="5">
        <f t="shared" si="20"/>
        <v>-1</v>
      </c>
      <c r="J114" s="24">
        <f t="shared" si="21"/>
        <v>-6.6666666666666666E-2</v>
      </c>
      <c r="K114" s="5">
        <f t="shared" si="13"/>
        <v>3</v>
      </c>
      <c r="M114" s="5">
        <f t="shared" si="24"/>
        <v>5</v>
      </c>
      <c r="N114" s="24">
        <f t="shared" si="25"/>
        <v>0.25</v>
      </c>
      <c r="O114" s="5">
        <f t="shared" si="14"/>
        <v>-2</v>
      </c>
      <c r="Q114" s="5">
        <f t="shared" si="22"/>
        <v>4</v>
      </c>
      <c r="R114" s="24">
        <f t="shared" si="23"/>
        <v>0.16666666666666666</v>
      </c>
      <c r="S114" s="5">
        <f t="shared" si="15"/>
        <v>-6</v>
      </c>
      <c r="U114" s="5" t="str">
        <f t="shared" si="16"/>
        <v>No Pass</v>
      </c>
      <c r="V114" s="5" t="str">
        <f t="shared" si="17"/>
        <v>No Pass</v>
      </c>
      <c r="W114" s="5" t="str">
        <f t="shared" si="18"/>
        <v>Pass</v>
      </c>
      <c r="X114" s="5" t="str">
        <f t="shared" si="19"/>
        <v>Pass</v>
      </c>
    </row>
    <row r="115" spans="2:24" x14ac:dyDescent="0.25">
      <c r="B115" s="5">
        <v>26324</v>
      </c>
      <c r="D115" s="4">
        <v>10</v>
      </c>
      <c r="E115" s="4">
        <v>9</v>
      </c>
      <c r="F115" s="4">
        <v>9</v>
      </c>
      <c r="G115" s="4">
        <v>10</v>
      </c>
      <c r="I115" s="5">
        <f t="shared" si="20"/>
        <v>-1</v>
      </c>
      <c r="J115" s="24">
        <f t="shared" si="21"/>
        <v>-0.1111111111111111</v>
      </c>
      <c r="K115" s="5">
        <f t="shared" si="13"/>
        <v>9</v>
      </c>
      <c r="M115" s="5">
        <f t="shared" si="24"/>
        <v>0</v>
      </c>
      <c r="N115" s="24">
        <f t="shared" si="25"/>
        <v>0</v>
      </c>
      <c r="O115" s="5">
        <f t="shared" si="14"/>
        <v>9</v>
      </c>
      <c r="Q115" s="5">
        <f t="shared" si="22"/>
        <v>1</v>
      </c>
      <c r="R115" s="24">
        <f t="shared" si="23"/>
        <v>0.1</v>
      </c>
      <c r="S115" s="5">
        <f t="shared" si="15"/>
        <v>8</v>
      </c>
      <c r="U115" s="5" t="str">
        <f t="shared" si="16"/>
        <v>No Pass</v>
      </c>
      <c r="V115" s="5" t="str">
        <f t="shared" si="17"/>
        <v>No Pass</v>
      </c>
      <c r="W115" s="5" t="str">
        <f t="shared" si="18"/>
        <v>No Pass</v>
      </c>
      <c r="X115" s="5" t="str">
        <f t="shared" si="19"/>
        <v>No Pass</v>
      </c>
    </row>
    <row r="116" spans="2:24" x14ac:dyDescent="0.25">
      <c r="B116" s="5">
        <v>26332</v>
      </c>
      <c r="D116" s="4">
        <v>15</v>
      </c>
      <c r="E116" s="4">
        <v>20</v>
      </c>
      <c r="F116" s="4">
        <v>23</v>
      </c>
      <c r="G116" s="4">
        <v>22</v>
      </c>
      <c r="I116" s="5">
        <f t="shared" si="20"/>
        <v>5</v>
      </c>
      <c r="J116" s="24">
        <f t="shared" si="21"/>
        <v>0.25</v>
      </c>
      <c r="K116" s="5">
        <f t="shared" si="13"/>
        <v>-2</v>
      </c>
      <c r="M116" s="5">
        <f t="shared" si="24"/>
        <v>3</v>
      </c>
      <c r="N116" s="24">
        <f t="shared" si="25"/>
        <v>0.13043478260869565</v>
      </c>
      <c r="O116" s="5">
        <f t="shared" si="14"/>
        <v>-5</v>
      </c>
      <c r="Q116" s="5">
        <f t="shared" si="22"/>
        <v>-1</v>
      </c>
      <c r="R116" s="24">
        <f t="shared" si="23"/>
        <v>-4.5454545454545456E-2</v>
      </c>
      <c r="S116" s="5">
        <f t="shared" si="15"/>
        <v>-4</v>
      </c>
      <c r="U116" s="5" t="str">
        <f t="shared" si="16"/>
        <v>No Pass</v>
      </c>
      <c r="V116" s="5" t="str">
        <f t="shared" si="17"/>
        <v>Pass</v>
      </c>
      <c r="W116" s="5" t="str">
        <f t="shared" si="18"/>
        <v>Pass</v>
      </c>
      <c r="X116" s="5" t="str">
        <f t="shared" si="19"/>
        <v>Pass</v>
      </c>
    </row>
    <row r="117" spans="2:24" x14ac:dyDescent="0.25">
      <c r="B117" s="5">
        <v>26334</v>
      </c>
      <c r="D117" s="4">
        <v>25</v>
      </c>
      <c r="E117" s="4">
        <v>15</v>
      </c>
      <c r="F117" s="4">
        <v>24</v>
      </c>
      <c r="G117" s="4">
        <v>12</v>
      </c>
      <c r="I117" s="5">
        <f t="shared" si="20"/>
        <v>-10</v>
      </c>
      <c r="J117" s="24">
        <f t="shared" si="21"/>
        <v>-0.66666666666666663</v>
      </c>
      <c r="K117" s="5">
        <f t="shared" si="13"/>
        <v>3</v>
      </c>
      <c r="M117" s="5">
        <f t="shared" si="24"/>
        <v>9</v>
      </c>
      <c r="N117" s="24">
        <f t="shared" si="25"/>
        <v>0.375</v>
      </c>
      <c r="O117" s="5">
        <f t="shared" si="14"/>
        <v>-6</v>
      </c>
      <c r="Q117" s="5">
        <f t="shared" si="22"/>
        <v>-12</v>
      </c>
      <c r="R117" s="24">
        <f t="shared" si="23"/>
        <v>-1</v>
      </c>
      <c r="S117" s="5">
        <f t="shared" si="15"/>
        <v>6</v>
      </c>
      <c r="U117" s="5" t="str">
        <f t="shared" si="16"/>
        <v>Pass</v>
      </c>
      <c r="V117" s="5" t="str">
        <f t="shared" si="17"/>
        <v>No Pass</v>
      </c>
      <c r="W117" s="5" t="str">
        <f t="shared" si="18"/>
        <v>Pass</v>
      </c>
      <c r="X117" s="5" t="str">
        <f t="shared" si="19"/>
        <v>No Pass</v>
      </c>
    </row>
    <row r="118" spans="2:24" x14ac:dyDescent="0.25">
      <c r="B118" s="5">
        <v>26340</v>
      </c>
      <c r="D118" s="4">
        <v>9</v>
      </c>
      <c r="E118" s="5">
        <v>13</v>
      </c>
      <c r="F118" s="4">
        <v>26</v>
      </c>
      <c r="G118" s="4">
        <v>28</v>
      </c>
      <c r="I118" s="5">
        <f t="shared" si="20"/>
        <v>4</v>
      </c>
      <c r="J118" s="24">
        <f t="shared" si="21"/>
        <v>0.30769230769230771</v>
      </c>
      <c r="K118" s="5">
        <f t="shared" si="13"/>
        <v>5</v>
      </c>
      <c r="M118" s="5">
        <f t="shared" si="24"/>
        <v>13</v>
      </c>
      <c r="N118" s="24">
        <f t="shared" si="25"/>
        <v>0.5</v>
      </c>
      <c r="O118" s="5">
        <f t="shared" si="14"/>
        <v>-8</v>
      </c>
      <c r="Q118" s="5">
        <f t="shared" si="22"/>
        <v>2</v>
      </c>
      <c r="R118" s="24">
        <f t="shared" si="23"/>
        <v>7.1428571428571425E-2</v>
      </c>
      <c r="S118" s="5">
        <f t="shared" si="15"/>
        <v>-10</v>
      </c>
      <c r="U118" s="5" t="str">
        <f t="shared" si="16"/>
        <v>No Pass</v>
      </c>
      <c r="V118" s="5" t="str">
        <f t="shared" si="17"/>
        <v>No Pass</v>
      </c>
      <c r="W118" s="5" t="str">
        <f t="shared" si="18"/>
        <v>Pass</v>
      </c>
      <c r="X118" s="5" t="str">
        <f t="shared" si="19"/>
        <v>Pass</v>
      </c>
    </row>
    <row r="119" spans="2:24" x14ac:dyDescent="0.25">
      <c r="B119" s="5">
        <v>26342</v>
      </c>
      <c r="D119" s="4">
        <v>19</v>
      </c>
      <c r="E119" s="5">
        <v>10</v>
      </c>
      <c r="F119" s="4">
        <v>13</v>
      </c>
      <c r="G119" s="4">
        <v>15</v>
      </c>
      <c r="I119" s="5">
        <f t="shared" si="20"/>
        <v>-9</v>
      </c>
      <c r="J119" s="24">
        <f t="shared" si="21"/>
        <v>-0.9</v>
      </c>
      <c r="K119" s="5">
        <f t="shared" si="13"/>
        <v>8</v>
      </c>
      <c r="M119" s="5">
        <f t="shared" si="24"/>
        <v>3</v>
      </c>
      <c r="N119" s="24">
        <f t="shared" si="25"/>
        <v>0.23076923076923078</v>
      </c>
      <c r="O119" s="5">
        <f t="shared" si="14"/>
        <v>5</v>
      </c>
      <c r="Q119" s="5">
        <f t="shared" si="22"/>
        <v>2</v>
      </c>
      <c r="R119" s="24">
        <f t="shared" si="23"/>
        <v>0.13333333333333333</v>
      </c>
      <c r="S119" s="5">
        <f t="shared" si="15"/>
        <v>3</v>
      </c>
      <c r="U119" s="5" t="str">
        <f t="shared" si="16"/>
        <v>Pass</v>
      </c>
      <c r="V119" s="5" t="str">
        <f t="shared" si="17"/>
        <v>No Pass</v>
      </c>
      <c r="W119" s="5" t="str">
        <f t="shared" si="18"/>
        <v>No Pass</v>
      </c>
      <c r="X119" s="5" t="str">
        <f t="shared" si="19"/>
        <v>No Pass</v>
      </c>
    </row>
    <row r="120" spans="2:24" x14ac:dyDescent="0.25">
      <c r="B120" s="5">
        <v>26355</v>
      </c>
      <c r="D120" s="4">
        <v>8</v>
      </c>
      <c r="E120" s="5">
        <v>10</v>
      </c>
      <c r="F120" s="4">
        <v>14</v>
      </c>
      <c r="G120" s="4">
        <v>25</v>
      </c>
      <c r="I120" s="5">
        <f t="shared" si="20"/>
        <v>2</v>
      </c>
      <c r="J120" s="24">
        <f t="shared" si="21"/>
        <v>0.2</v>
      </c>
      <c r="K120" s="5">
        <f t="shared" si="13"/>
        <v>8</v>
      </c>
      <c r="M120" s="5">
        <f t="shared" si="24"/>
        <v>4</v>
      </c>
      <c r="N120" s="24">
        <f t="shared" si="25"/>
        <v>0.2857142857142857</v>
      </c>
      <c r="O120" s="5">
        <f t="shared" si="14"/>
        <v>4</v>
      </c>
      <c r="Q120" s="5">
        <f t="shared" si="22"/>
        <v>11</v>
      </c>
      <c r="R120" s="24">
        <f t="shared" si="23"/>
        <v>0.44</v>
      </c>
      <c r="S120" s="5">
        <f t="shared" si="15"/>
        <v>-7</v>
      </c>
      <c r="U120" s="5" t="str">
        <f t="shared" si="16"/>
        <v>No Pass</v>
      </c>
      <c r="V120" s="5" t="str">
        <f t="shared" si="17"/>
        <v>No Pass</v>
      </c>
      <c r="W120" s="5" t="str">
        <f t="shared" si="18"/>
        <v>No Pass</v>
      </c>
      <c r="X120" s="5" t="str">
        <f t="shared" si="19"/>
        <v>Pass</v>
      </c>
    </row>
    <row r="121" spans="2:24" x14ac:dyDescent="0.25">
      <c r="B121" s="5">
        <v>26373</v>
      </c>
      <c r="D121" s="4">
        <v>20</v>
      </c>
      <c r="E121" s="4">
        <v>15</v>
      </c>
      <c r="F121" s="4">
        <v>14</v>
      </c>
      <c r="G121" s="4">
        <v>25</v>
      </c>
      <c r="I121" s="5">
        <f t="shared" si="20"/>
        <v>-5</v>
      </c>
      <c r="J121" s="24">
        <f t="shared" si="21"/>
        <v>-0.33333333333333331</v>
      </c>
      <c r="K121" s="5">
        <f t="shared" si="13"/>
        <v>3</v>
      </c>
      <c r="M121" s="5">
        <f t="shared" si="24"/>
        <v>-1</v>
      </c>
      <c r="N121" s="24">
        <f t="shared" si="25"/>
        <v>-7.1428571428571425E-2</v>
      </c>
      <c r="O121" s="5">
        <f t="shared" si="14"/>
        <v>4</v>
      </c>
      <c r="Q121" s="5">
        <f t="shared" si="22"/>
        <v>11</v>
      </c>
      <c r="R121" s="24">
        <f t="shared" si="23"/>
        <v>0.44</v>
      </c>
      <c r="S121" s="5">
        <f t="shared" si="15"/>
        <v>-7</v>
      </c>
      <c r="U121" s="5" t="str">
        <f t="shared" si="16"/>
        <v>Pass</v>
      </c>
      <c r="V121" s="5" t="str">
        <f t="shared" si="17"/>
        <v>No Pass</v>
      </c>
      <c r="W121" s="5" t="str">
        <f t="shared" si="18"/>
        <v>No Pass</v>
      </c>
      <c r="X121" s="5" t="str">
        <f t="shared" si="19"/>
        <v>Pass</v>
      </c>
    </row>
    <row r="122" spans="2:24" x14ac:dyDescent="0.25">
      <c r="B122" s="5">
        <v>26374</v>
      </c>
      <c r="D122" s="4">
        <v>7</v>
      </c>
      <c r="E122" s="5">
        <v>10</v>
      </c>
      <c r="F122" s="4">
        <v>11</v>
      </c>
      <c r="G122" s="4">
        <v>15</v>
      </c>
      <c r="I122" s="5">
        <f t="shared" si="20"/>
        <v>3</v>
      </c>
      <c r="J122" s="24">
        <f t="shared" si="21"/>
        <v>0.3</v>
      </c>
      <c r="K122" s="5">
        <f t="shared" si="13"/>
        <v>8</v>
      </c>
      <c r="M122" s="5">
        <f t="shared" si="24"/>
        <v>1</v>
      </c>
      <c r="N122" s="24">
        <f t="shared" si="25"/>
        <v>9.0909090909090912E-2</v>
      </c>
      <c r="O122" s="5">
        <f t="shared" si="14"/>
        <v>7</v>
      </c>
      <c r="Q122" s="5">
        <f t="shared" si="22"/>
        <v>4</v>
      </c>
      <c r="R122" s="24">
        <f t="shared" si="23"/>
        <v>0.26666666666666666</v>
      </c>
      <c r="S122" s="5">
        <f t="shared" si="15"/>
        <v>3</v>
      </c>
      <c r="U122" s="5" t="str">
        <f t="shared" si="16"/>
        <v>No Pass</v>
      </c>
      <c r="V122" s="5" t="str">
        <f t="shared" si="17"/>
        <v>No Pass</v>
      </c>
      <c r="W122" s="5" t="str">
        <f t="shared" si="18"/>
        <v>No Pass</v>
      </c>
      <c r="X122" s="5" t="str">
        <f t="shared" si="19"/>
        <v>No Pass</v>
      </c>
    </row>
    <row r="123" spans="2:24" x14ac:dyDescent="0.25">
      <c r="B123" s="5">
        <v>26382</v>
      </c>
      <c r="D123" s="4">
        <v>25</v>
      </c>
      <c r="E123" s="5">
        <v>30</v>
      </c>
      <c r="F123" s="4">
        <v>32</v>
      </c>
      <c r="G123" s="4">
        <v>30</v>
      </c>
      <c r="I123" s="5">
        <f t="shared" si="20"/>
        <v>5</v>
      </c>
      <c r="J123" s="24">
        <f t="shared" si="21"/>
        <v>0.16666666666666666</v>
      </c>
      <c r="K123" s="5">
        <f t="shared" si="13"/>
        <v>-12</v>
      </c>
      <c r="M123" s="5">
        <f t="shared" si="24"/>
        <v>2</v>
      </c>
      <c r="N123" s="24">
        <f t="shared" si="25"/>
        <v>6.25E-2</v>
      </c>
      <c r="O123" s="5">
        <f t="shared" si="14"/>
        <v>-14</v>
      </c>
      <c r="Q123" s="5">
        <f t="shared" si="22"/>
        <v>-2</v>
      </c>
      <c r="R123" s="24">
        <f t="shared" si="23"/>
        <v>-6.6666666666666666E-2</v>
      </c>
      <c r="S123" s="5">
        <f t="shared" si="15"/>
        <v>-12</v>
      </c>
      <c r="U123" s="5" t="str">
        <f t="shared" si="16"/>
        <v>Pass</v>
      </c>
      <c r="V123" s="5" t="str">
        <f t="shared" si="17"/>
        <v>Pass</v>
      </c>
      <c r="W123" s="5" t="str">
        <f t="shared" si="18"/>
        <v>Pass</v>
      </c>
      <c r="X123" s="5" t="str">
        <f t="shared" si="19"/>
        <v>Pass</v>
      </c>
    </row>
    <row r="124" spans="2:24" x14ac:dyDescent="0.25">
      <c r="B124" s="5">
        <v>26392</v>
      </c>
      <c r="D124" s="4">
        <v>8</v>
      </c>
      <c r="E124" s="5">
        <v>6</v>
      </c>
      <c r="F124" s="4">
        <v>8</v>
      </c>
      <c r="G124" s="4">
        <v>10</v>
      </c>
      <c r="I124" s="5">
        <f t="shared" si="20"/>
        <v>-2</v>
      </c>
      <c r="J124" s="24">
        <f t="shared" si="21"/>
        <v>-0.33333333333333331</v>
      </c>
      <c r="K124" s="5">
        <f t="shared" si="13"/>
        <v>12</v>
      </c>
      <c r="M124" s="5">
        <f t="shared" si="24"/>
        <v>2</v>
      </c>
      <c r="N124" s="24">
        <f t="shared" si="25"/>
        <v>0.25</v>
      </c>
      <c r="O124" s="5">
        <f t="shared" si="14"/>
        <v>10</v>
      </c>
      <c r="Q124" s="5">
        <f t="shared" si="22"/>
        <v>2</v>
      </c>
      <c r="R124" s="24">
        <f t="shared" si="23"/>
        <v>0.2</v>
      </c>
      <c r="S124" s="5">
        <f t="shared" si="15"/>
        <v>8</v>
      </c>
      <c r="U124" s="5" t="str">
        <f t="shared" si="16"/>
        <v>No Pass</v>
      </c>
      <c r="V124" s="5" t="str">
        <f t="shared" si="17"/>
        <v>No Pass</v>
      </c>
      <c r="W124" s="5" t="str">
        <f t="shared" si="18"/>
        <v>No Pass</v>
      </c>
      <c r="X124" s="5" t="str">
        <f t="shared" si="19"/>
        <v>No Pass</v>
      </c>
    </row>
    <row r="125" spans="2:24" x14ac:dyDescent="0.25">
      <c r="B125" s="5">
        <v>26414</v>
      </c>
      <c r="D125" s="4">
        <v>7</v>
      </c>
      <c r="E125" s="5">
        <v>5</v>
      </c>
      <c r="F125" s="4">
        <v>5</v>
      </c>
      <c r="G125" s="4">
        <v>8</v>
      </c>
      <c r="I125" s="5">
        <f t="shared" si="20"/>
        <v>-2</v>
      </c>
      <c r="J125" s="24">
        <f t="shared" si="21"/>
        <v>-0.4</v>
      </c>
      <c r="K125" s="5">
        <f t="shared" si="13"/>
        <v>13</v>
      </c>
      <c r="M125" s="5">
        <f t="shared" si="24"/>
        <v>0</v>
      </c>
      <c r="N125" s="24">
        <f t="shared" si="25"/>
        <v>0</v>
      </c>
      <c r="O125" s="5">
        <f t="shared" si="14"/>
        <v>13</v>
      </c>
      <c r="Q125" s="5">
        <f t="shared" si="22"/>
        <v>3</v>
      </c>
      <c r="R125" s="24">
        <f t="shared" si="23"/>
        <v>0.375</v>
      </c>
      <c r="S125" s="5">
        <f t="shared" si="15"/>
        <v>10</v>
      </c>
      <c r="U125" s="5" t="str">
        <f t="shared" si="16"/>
        <v>No Pass</v>
      </c>
      <c r="V125" s="5" t="str">
        <f t="shared" si="17"/>
        <v>No Pass</v>
      </c>
      <c r="W125" s="5" t="str">
        <f t="shared" si="18"/>
        <v>No Pass</v>
      </c>
      <c r="X125" s="5" t="str">
        <f t="shared" si="19"/>
        <v>No Pass</v>
      </c>
    </row>
    <row r="126" spans="2:24" x14ac:dyDescent="0.25">
      <c r="B126" s="5">
        <v>26420</v>
      </c>
      <c r="D126" s="4">
        <v>15</v>
      </c>
      <c r="E126" s="5">
        <v>12</v>
      </c>
      <c r="F126" s="4">
        <v>16</v>
      </c>
      <c r="G126" s="4">
        <v>12</v>
      </c>
      <c r="I126" s="5">
        <f t="shared" si="20"/>
        <v>-3</v>
      </c>
      <c r="J126" s="24">
        <f t="shared" si="21"/>
        <v>-0.25</v>
      </c>
      <c r="K126" s="5">
        <f t="shared" si="13"/>
        <v>6</v>
      </c>
      <c r="M126" s="5">
        <f t="shared" si="24"/>
        <v>4</v>
      </c>
      <c r="N126" s="24">
        <f t="shared" si="25"/>
        <v>0.25</v>
      </c>
      <c r="O126" s="5">
        <f t="shared" si="14"/>
        <v>2</v>
      </c>
      <c r="Q126" s="5">
        <f t="shared" si="22"/>
        <v>-4</v>
      </c>
      <c r="R126" s="24">
        <f t="shared" si="23"/>
        <v>-0.33333333333333331</v>
      </c>
      <c r="S126" s="5">
        <f t="shared" si="15"/>
        <v>6</v>
      </c>
      <c r="U126" s="5" t="str">
        <f t="shared" si="16"/>
        <v>No Pass</v>
      </c>
      <c r="V126" s="5" t="str">
        <f t="shared" si="17"/>
        <v>No Pass</v>
      </c>
      <c r="W126" s="5" t="str">
        <f t="shared" si="18"/>
        <v>No Pass</v>
      </c>
      <c r="X126" s="5" t="str">
        <f t="shared" si="19"/>
        <v>No Pass</v>
      </c>
    </row>
    <row r="127" spans="2:24" x14ac:dyDescent="0.25">
      <c r="B127" s="5">
        <v>26423</v>
      </c>
      <c r="D127" s="4">
        <v>15</v>
      </c>
      <c r="E127" s="5">
        <v>10</v>
      </c>
      <c r="F127" s="4">
        <v>27</v>
      </c>
      <c r="G127" s="4">
        <v>12</v>
      </c>
      <c r="I127" s="5">
        <f t="shared" si="20"/>
        <v>-5</v>
      </c>
      <c r="J127" s="24">
        <f t="shared" si="21"/>
        <v>-0.5</v>
      </c>
      <c r="K127" s="5">
        <f t="shared" si="13"/>
        <v>8</v>
      </c>
      <c r="M127" s="5">
        <f t="shared" si="24"/>
        <v>17</v>
      </c>
      <c r="N127" s="24">
        <f t="shared" si="25"/>
        <v>0.62962962962962965</v>
      </c>
      <c r="O127" s="5">
        <f t="shared" si="14"/>
        <v>-9</v>
      </c>
      <c r="Q127" s="5">
        <f t="shared" si="22"/>
        <v>-15</v>
      </c>
      <c r="R127" s="24">
        <f t="shared" si="23"/>
        <v>-1.25</v>
      </c>
      <c r="S127" s="5">
        <f t="shared" si="15"/>
        <v>6</v>
      </c>
      <c r="U127" s="5" t="str">
        <f t="shared" si="16"/>
        <v>No Pass</v>
      </c>
      <c r="V127" s="5" t="str">
        <f t="shared" si="17"/>
        <v>No Pass</v>
      </c>
      <c r="W127" s="5" t="str">
        <f t="shared" si="18"/>
        <v>Pass</v>
      </c>
      <c r="X127" s="5" t="str">
        <f t="shared" si="19"/>
        <v>No Pass</v>
      </c>
    </row>
    <row r="128" spans="2:24" x14ac:dyDescent="0.25">
      <c r="B128" s="5">
        <v>26437</v>
      </c>
      <c r="D128" s="4">
        <v>0</v>
      </c>
      <c r="E128" s="5">
        <v>19</v>
      </c>
      <c r="F128" s="4">
        <v>38</v>
      </c>
      <c r="G128" s="4">
        <v>13</v>
      </c>
      <c r="I128" s="5">
        <f t="shared" si="20"/>
        <v>19</v>
      </c>
      <c r="J128" s="24">
        <f t="shared" si="21"/>
        <v>1</v>
      </c>
      <c r="K128" s="5">
        <f t="shared" si="13"/>
        <v>-1</v>
      </c>
      <c r="M128" s="5">
        <f t="shared" si="24"/>
        <v>19</v>
      </c>
      <c r="N128" s="24">
        <f t="shared" si="25"/>
        <v>0.5</v>
      </c>
      <c r="O128" s="5">
        <f t="shared" si="14"/>
        <v>-20</v>
      </c>
      <c r="Q128" s="5">
        <f t="shared" si="22"/>
        <v>-25</v>
      </c>
      <c r="R128" s="24">
        <f t="shared" si="23"/>
        <v>-1.9230769230769231</v>
      </c>
      <c r="S128" s="5">
        <f t="shared" si="15"/>
        <v>5</v>
      </c>
      <c r="U128" s="5" t="str">
        <f t="shared" si="16"/>
        <v>No Pass</v>
      </c>
      <c r="V128" s="5" t="str">
        <f t="shared" si="17"/>
        <v>Pass</v>
      </c>
      <c r="W128" s="5" t="str">
        <f t="shared" si="18"/>
        <v>Pass</v>
      </c>
      <c r="X128" s="5" t="str">
        <f t="shared" si="19"/>
        <v>No Pass</v>
      </c>
    </row>
    <row r="129" spans="2:24" x14ac:dyDescent="0.25">
      <c r="B129" s="5">
        <v>26450</v>
      </c>
      <c r="D129" s="4">
        <v>24</v>
      </c>
      <c r="E129" s="5">
        <v>12</v>
      </c>
      <c r="F129" s="4">
        <v>26</v>
      </c>
      <c r="G129" s="4">
        <v>14</v>
      </c>
      <c r="I129" s="5">
        <f t="shared" si="20"/>
        <v>-12</v>
      </c>
      <c r="J129" s="24">
        <f t="shared" si="21"/>
        <v>-1</v>
      </c>
      <c r="K129" s="5">
        <f t="shared" si="13"/>
        <v>6</v>
      </c>
      <c r="M129" s="5">
        <f t="shared" si="24"/>
        <v>14</v>
      </c>
      <c r="N129" s="24">
        <f t="shared" si="25"/>
        <v>0.53846153846153844</v>
      </c>
      <c r="O129" s="5">
        <f t="shared" si="14"/>
        <v>-8</v>
      </c>
      <c r="Q129" s="5">
        <f t="shared" si="22"/>
        <v>-12</v>
      </c>
      <c r="R129" s="24">
        <f t="shared" si="23"/>
        <v>-0.8571428571428571</v>
      </c>
      <c r="S129" s="5">
        <f t="shared" si="15"/>
        <v>4</v>
      </c>
      <c r="U129" s="5" t="str">
        <f t="shared" si="16"/>
        <v>Pass</v>
      </c>
      <c r="V129" s="5" t="str">
        <f t="shared" si="17"/>
        <v>No Pass</v>
      </c>
      <c r="W129" s="5" t="str">
        <f t="shared" si="18"/>
        <v>Pass</v>
      </c>
      <c r="X129" s="5" t="str">
        <f t="shared" si="19"/>
        <v>No Pass</v>
      </c>
    </row>
    <row r="130" spans="2:24" x14ac:dyDescent="0.25">
      <c r="B130" s="5">
        <v>26451</v>
      </c>
      <c r="D130" s="4">
        <v>19</v>
      </c>
      <c r="E130" s="5">
        <v>41</v>
      </c>
      <c r="F130" s="4">
        <v>24</v>
      </c>
      <c r="G130" s="4">
        <v>15</v>
      </c>
      <c r="I130" s="5">
        <f t="shared" si="20"/>
        <v>22</v>
      </c>
      <c r="J130" s="24">
        <f t="shared" si="21"/>
        <v>0.53658536585365857</v>
      </c>
      <c r="K130" s="5">
        <f t="shared" si="13"/>
        <v>-23</v>
      </c>
      <c r="M130" s="5">
        <f t="shared" si="24"/>
        <v>-17</v>
      </c>
      <c r="N130" s="24">
        <f t="shared" si="25"/>
        <v>-0.70833333333333337</v>
      </c>
      <c r="O130" s="5">
        <f t="shared" si="14"/>
        <v>-6</v>
      </c>
      <c r="Q130" s="5">
        <f t="shared" si="22"/>
        <v>-9</v>
      </c>
      <c r="R130" s="24">
        <f t="shared" si="23"/>
        <v>-0.6</v>
      </c>
      <c r="S130" s="5">
        <f t="shared" si="15"/>
        <v>3</v>
      </c>
      <c r="U130" s="5" t="str">
        <f t="shared" si="16"/>
        <v>Pass</v>
      </c>
      <c r="V130" s="5" t="str">
        <f t="shared" si="17"/>
        <v>Pass</v>
      </c>
      <c r="W130" s="5" t="str">
        <f t="shared" si="18"/>
        <v>Pass</v>
      </c>
      <c r="X130" s="5" t="str">
        <f t="shared" si="19"/>
        <v>No Pass</v>
      </c>
    </row>
    <row r="131" spans="2:24" x14ac:dyDescent="0.25">
      <c r="B131" s="5">
        <v>26456</v>
      </c>
      <c r="D131" s="4">
        <v>5</v>
      </c>
      <c r="E131" s="5">
        <v>5</v>
      </c>
      <c r="F131" s="4">
        <v>26</v>
      </c>
      <c r="G131" s="4">
        <v>16</v>
      </c>
      <c r="I131" s="5">
        <f t="shared" si="20"/>
        <v>0</v>
      </c>
      <c r="J131" s="24">
        <f t="shared" si="21"/>
        <v>0</v>
      </c>
      <c r="K131" s="5">
        <f t="shared" si="13"/>
        <v>13</v>
      </c>
      <c r="M131" s="5">
        <f t="shared" si="24"/>
        <v>21</v>
      </c>
      <c r="N131" s="24">
        <f t="shared" si="25"/>
        <v>0.80769230769230771</v>
      </c>
      <c r="O131" s="5">
        <f t="shared" si="14"/>
        <v>-8</v>
      </c>
      <c r="Q131" s="5">
        <f t="shared" si="22"/>
        <v>-10</v>
      </c>
      <c r="R131" s="24">
        <f t="shared" si="23"/>
        <v>-0.625</v>
      </c>
      <c r="S131" s="5">
        <f t="shared" si="15"/>
        <v>2</v>
      </c>
      <c r="U131" s="5" t="str">
        <f t="shared" si="16"/>
        <v>No Pass</v>
      </c>
      <c r="V131" s="5" t="str">
        <f t="shared" si="17"/>
        <v>No Pass</v>
      </c>
      <c r="W131" s="5" t="str">
        <f t="shared" si="18"/>
        <v>Pass</v>
      </c>
      <c r="X131" s="5" t="str">
        <f t="shared" si="19"/>
        <v>No Pass</v>
      </c>
    </row>
    <row r="132" spans="2:24" x14ac:dyDescent="0.25">
      <c r="B132" s="5">
        <v>26461</v>
      </c>
      <c r="D132" s="4">
        <v>5</v>
      </c>
      <c r="E132" s="5">
        <v>10</v>
      </c>
      <c r="F132" s="4">
        <v>10</v>
      </c>
      <c r="G132" s="4">
        <v>6</v>
      </c>
      <c r="I132" s="5">
        <f t="shared" si="20"/>
        <v>5</v>
      </c>
      <c r="J132" s="24">
        <f t="shared" si="21"/>
        <v>0.5</v>
      </c>
      <c r="K132" s="5">
        <f t="shared" si="13"/>
        <v>8</v>
      </c>
      <c r="M132" s="5">
        <f t="shared" si="24"/>
        <v>0</v>
      </c>
      <c r="N132" s="24">
        <f t="shared" si="25"/>
        <v>0</v>
      </c>
      <c r="O132" s="5">
        <f t="shared" si="14"/>
        <v>8</v>
      </c>
      <c r="Q132" s="5">
        <f t="shared" si="22"/>
        <v>-4</v>
      </c>
      <c r="R132" s="24">
        <f t="shared" si="23"/>
        <v>-0.66666666666666663</v>
      </c>
      <c r="S132" s="5">
        <f t="shared" si="15"/>
        <v>12</v>
      </c>
      <c r="U132" s="5" t="str">
        <f t="shared" si="16"/>
        <v>No Pass</v>
      </c>
      <c r="V132" s="5" t="str">
        <f t="shared" si="17"/>
        <v>No Pass</v>
      </c>
      <c r="W132" s="5" t="str">
        <f t="shared" si="18"/>
        <v>No Pass</v>
      </c>
      <c r="X132" s="5" t="str">
        <f t="shared" si="19"/>
        <v>No Pass</v>
      </c>
    </row>
    <row r="133" spans="2:24" x14ac:dyDescent="0.25">
      <c r="B133" s="5">
        <v>26465</v>
      </c>
      <c r="D133" s="4">
        <v>19</v>
      </c>
      <c r="E133" s="5">
        <v>5</v>
      </c>
      <c r="F133" s="4">
        <v>12</v>
      </c>
      <c r="G133" s="4">
        <v>8</v>
      </c>
      <c r="I133" s="5">
        <f t="shared" si="20"/>
        <v>-14</v>
      </c>
      <c r="J133" s="24">
        <f t="shared" si="21"/>
        <v>-2.8</v>
      </c>
      <c r="K133" s="5">
        <f t="shared" ref="K133:K159" si="26">18-E133</f>
        <v>13</v>
      </c>
      <c r="M133" s="5">
        <f t="shared" si="24"/>
        <v>7</v>
      </c>
      <c r="N133" s="24">
        <f t="shared" si="25"/>
        <v>0.58333333333333337</v>
      </c>
      <c r="O133" s="5">
        <f t="shared" ref="O133:O159" si="27">18-F133</f>
        <v>6</v>
      </c>
      <c r="Q133" s="5">
        <f t="shared" si="22"/>
        <v>-4</v>
      </c>
      <c r="R133" s="24">
        <f t="shared" si="23"/>
        <v>-0.5</v>
      </c>
      <c r="S133" s="5">
        <f t="shared" ref="S133:S159" si="28">18-G133</f>
        <v>10</v>
      </c>
      <c r="U133" s="5" t="str">
        <f t="shared" ref="U133:U159" si="29">IF(D133&gt;=18,"Pass","No Pass")</f>
        <v>Pass</v>
      </c>
      <c r="V133" s="5" t="str">
        <f t="shared" ref="V133:V159" si="30">IF(E133&gt;=18,"Pass","No Pass")</f>
        <v>No Pass</v>
      </c>
      <c r="W133" s="5" t="str">
        <f t="shared" ref="W133:W159" si="31">IF(F133&gt;=18,"Pass","No Pass")</f>
        <v>No Pass</v>
      </c>
      <c r="X133" s="5" t="str">
        <f t="shared" ref="X133:X159" si="32">IF(G133&gt;=18,"Pass","No Pass")</f>
        <v>No Pass</v>
      </c>
    </row>
    <row r="134" spans="2:24" x14ac:dyDescent="0.25">
      <c r="B134" s="5">
        <v>26469</v>
      </c>
      <c r="D134" s="4">
        <v>7</v>
      </c>
      <c r="E134" s="5">
        <v>10</v>
      </c>
      <c r="F134" s="4">
        <v>16</v>
      </c>
      <c r="G134" s="4">
        <v>10</v>
      </c>
      <c r="I134" s="5">
        <f t="shared" ref="I134:I159" si="33">E134-D134</f>
        <v>3</v>
      </c>
      <c r="J134" s="24">
        <f t="shared" ref="J134:J159" si="34">I134/E134</f>
        <v>0.3</v>
      </c>
      <c r="K134" s="5">
        <f t="shared" si="26"/>
        <v>8</v>
      </c>
      <c r="M134" s="5">
        <f t="shared" si="24"/>
        <v>6</v>
      </c>
      <c r="N134" s="24">
        <f t="shared" si="25"/>
        <v>0.375</v>
      </c>
      <c r="O134" s="5">
        <f t="shared" si="27"/>
        <v>2</v>
      </c>
      <c r="Q134" s="5">
        <f t="shared" ref="Q134:Q159" si="35">G134-F134</f>
        <v>-6</v>
      </c>
      <c r="R134" s="24">
        <f t="shared" ref="R134:R159" si="36">Q134/G134</f>
        <v>-0.6</v>
      </c>
      <c r="S134" s="5">
        <f t="shared" si="28"/>
        <v>8</v>
      </c>
      <c r="U134" s="5" t="str">
        <f t="shared" si="29"/>
        <v>No Pass</v>
      </c>
      <c r="V134" s="5" t="str">
        <f t="shared" si="30"/>
        <v>No Pass</v>
      </c>
      <c r="W134" s="5" t="str">
        <f t="shared" si="31"/>
        <v>No Pass</v>
      </c>
      <c r="X134" s="5" t="str">
        <f t="shared" si="32"/>
        <v>No Pass</v>
      </c>
    </row>
    <row r="135" spans="2:24" x14ac:dyDescent="0.25">
      <c r="B135" s="5">
        <v>26475</v>
      </c>
      <c r="D135" s="4">
        <v>20</v>
      </c>
      <c r="E135" s="4">
        <v>10</v>
      </c>
      <c r="F135" s="4">
        <v>18</v>
      </c>
      <c r="G135" s="4">
        <v>12</v>
      </c>
      <c r="I135" s="5">
        <f t="shared" si="33"/>
        <v>-10</v>
      </c>
      <c r="J135" s="24">
        <f t="shared" si="34"/>
        <v>-1</v>
      </c>
      <c r="K135" s="5">
        <f t="shared" si="26"/>
        <v>8</v>
      </c>
      <c r="M135" s="5">
        <f t="shared" ref="M135:M159" si="37">F135-E135</f>
        <v>8</v>
      </c>
      <c r="N135" s="24">
        <f t="shared" ref="N135:N159" si="38">M135/F135</f>
        <v>0.44444444444444442</v>
      </c>
      <c r="O135" s="5">
        <f t="shared" si="27"/>
        <v>0</v>
      </c>
      <c r="Q135" s="5">
        <f t="shared" si="35"/>
        <v>-6</v>
      </c>
      <c r="R135" s="24">
        <f t="shared" si="36"/>
        <v>-0.5</v>
      </c>
      <c r="S135" s="5">
        <f t="shared" si="28"/>
        <v>6</v>
      </c>
      <c r="U135" s="5" t="str">
        <f t="shared" si="29"/>
        <v>Pass</v>
      </c>
      <c r="V135" s="5" t="str">
        <f t="shared" si="30"/>
        <v>No Pass</v>
      </c>
      <c r="W135" s="5" t="str">
        <f t="shared" si="31"/>
        <v>Pass</v>
      </c>
      <c r="X135" s="5" t="str">
        <f t="shared" si="32"/>
        <v>No Pass</v>
      </c>
    </row>
    <row r="136" spans="2:24" x14ac:dyDescent="0.25">
      <c r="B136" s="5">
        <v>26476</v>
      </c>
      <c r="D136" s="4">
        <v>1</v>
      </c>
      <c r="E136" s="4">
        <v>5</v>
      </c>
      <c r="F136" s="4">
        <v>21</v>
      </c>
      <c r="G136" s="4">
        <v>14</v>
      </c>
      <c r="I136" s="5">
        <f t="shared" si="33"/>
        <v>4</v>
      </c>
      <c r="J136" s="24">
        <f t="shared" si="34"/>
        <v>0.8</v>
      </c>
      <c r="K136" s="5">
        <f t="shared" si="26"/>
        <v>13</v>
      </c>
      <c r="M136" s="5">
        <f t="shared" si="37"/>
        <v>16</v>
      </c>
      <c r="N136" s="24">
        <f t="shared" si="38"/>
        <v>0.76190476190476186</v>
      </c>
      <c r="O136" s="5">
        <f t="shared" si="27"/>
        <v>-3</v>
      </c>
      <c r="Q136" s="5">
        <f t="shared" si="35"/>
        <v>-7</v>
      </c>
      <c r="R136" s="24">
        <f t="shared" si="36"/>
        <v>-0.5</v>
      </c>
      <c r="S136" s="5">
        <f t="shared" si="28"/>
        <v>4</v>
      </c>
      <c r="U136" s="5" t="str">
        <f t="shared" si="29"/>
        <v>No Pass</v>
      </c>
      <c r="V136" s="5" t="str">
        <f t="shared" si="30"/>
        <v>No Pass</v>
      </c>
      <c r="W136" s="5" t="str">
        <f t="shared" si="31"/>
        <v>Pass</v>
      </c>
      <c r="X136" s="5" t="str">
        <f t="shared" si="32"/>
        <v>No Pass</v>
      </c>
    </row>
    <row r="137" spans="2:24" x14ac:dyDescent="0.25">
      <c r="B137" s="5">
        <v>26478</v>
      </c>
      <c r="D137" s="4">
        <v>5</v>
      </c>
      <c r="E137" s="4">
        <v>2</v>
      </c>
      <c r="F137" s="4">
        <v>24</v>
      </c>
      <c r="G137" s="4">
        <v>16</v>
      </c>
      <c r="I137" s="5">
        <f t="shared" si="33"/>
        <v>-3</v>
      </c>
      <c r="J137" s="24">
        <f t="shared" si="34"/>
        <v>-1.5</v>
      </c>
      <c r="K137" s="5">
        <f t="shared" si="26"/>
        <v>16</v>
      </c>
      <c r="M137" s="5">
        <f t="shared" si="37"/>
        <v>22</v>
      </c>
      <c r="N137" s="24">
        <f t="shared" si="38"/>
        <v>0.91666666666666663</v>
      </c>
      <c r="O137" s="5">
        <f t="shared" si="27"/>
        <v>-6</v>
      </c>
      <c r="Q137" s="5">
        <f t="shared" si="35"/>
        <v>-8</v>
      </c>
      <c r="R137" s="24">
        <f t="shared" si="36"/>
        <v>-0.5</v>
      </c>
      <c r="S137" s="5">
        <f t="shared" si="28"/>
        <v>2</v>
      </c>
      <c r="U137" s="5" t="str">
        <f t="shared" si="29"/>
        <v>No Pass</v>
      </c>
      <c r="V137" s="5" t="str">
        <f t="shared" si="30"/>
        <v>No Pass</v>
      </c>
      <c r="W137" s="5" t="str">
        <f t="shared" si="31"/>
        <v>Pass</v>
      </c>
      <c r="X137" s="5" t="str">
        <f t="shared" si="32"/>
        <v>No Pass</v>
      </c>
    </row>
    <row r="138" spans="2:24" x14ac:dyDescent="0.25">
      <c r="B138" s="5">
        <v>26493</v>
      </c>
      <c r="D138" s="4">
        <v>24</v>
      </c>
      <c r="E138" s="5">
        <v>25</v>
      </c>
      <c r="F138" s="4">
        <v>27</v>
      </c>
      <c r="G138" s="4">
        <v>18</v>
      </c>
      <c r="I138" s="5">
        <f t="shared" si="33"/>
        <v>1</v>
      </c>
      <c r="J138" s="24">
        <f t="shared" si="34"/>
        <v>0.04</v>
      </c>
      <c r="K138" s="5">
        <f t="shared" si="26"/>
        <v>-7</v>
      </c>
      <c r="M138" s="5">
        <f t="shared" si="37"/>
        <v>2</v>
      </c>
      <c r="N138" s="24">
        <f t="shared" si="38"/>
        <v>7.407407407407407E-2</v>
      </c>
      <c r="O138" s="5">
        <f t="shared" si="27"/>
        <v>-9</v>
      </c>
      <c r="Q138" s="5">
        <f t="shared" si="35"/>
        <v>-9</v>
      </c>
      <c r="R138" s="24">
        <f t="shared" si="36"/>
        <v>-0.5</v>
      </c>
      <c r="S138" s="5">
        <f t="shared" si="28"/>
        <v>0</v>
      </c>
      <c r="U138" s="5" t="str">
        <f t="shared" si="29"/>
        <v>Pass</v>
      </c>
      <c r="V138" s="5" t="str">
        <f t="shared" si="30"/>
        <v>Pass</v>
      </c>
      <c r="W138" s="5" t="str">
        <f t="shared" si="31"/>
        <v>Pass</v>
      </c>
      <c r="X138" s="5" t="str">
        <f t="shared" si="32"/>
        <v>Pass</v>
      </c>
    </row>
    <row r="139" spans="2:24" x14ac:dyDescent="0.25">
      <c r="B139" s="5">
        <v>26510</v>
      </c>
      <c r="D139" s="4">
        <v>8</v>
      </c>
      <c r="E139" s="5">
        <v>8</v>
      </c>
      <c r="F139" s="4">
        <v>30</v>
      </c>
      <c r="G139" s="4">
        <v>20</v>
      </c>
      <c r="I139" s="5">
        <f t="shared" si="33"/>
        <v>0</v>
      </c>
      <c r="J139" s="24">
        <f t="shared" si="34"/>
        <v>0</v>
      </c>
      <c r="K139" s="5">
        <f t="shared" si="26"/>
        <v>10</v>
      </c>
      <c r="M139" s="5">
        <f t="shared" si="37"/>
        <v>22</v>
      </c>
      <c r="N139" s="24">
        <f t="shared" si="38"/>
        <v>0.73333333333333328</v>
      </c>
      <c r="O139" s="5">
        <f t="shared" si="27"/>
        <v>-12</v>
      </c>
      <c r="Q139" s="5">
        <f t="shared" si="35"/>
        <v>-10</v>
      </c>
      <c r="R139" s="24">
        <f t="shared" si="36"/>
        <v>-0.5</v>
      </c>
      <c r="S139" s="5">
        <f t="shared" si="28"/>
        <v>-2</v>
      </c>
      <c r="U139" s="5" t="str">
        <f t="shared" si="29"/>
        <v>No Pass</v>
      </c>
      <c r="V139" s="5" t="str">
        <f t="shared" si="30"/>
        <v>No Pass</v>
      </c>
      <c r="W139" s="5" t="str">
        <f t="shared" si="31"/>
        <v>Pass</v>
      </c>
      <c r="X139" s="5" t="str">
        <f t="shared" si="32"/>
        <v>Pass</v>
      </c>
    </row>
    <row r="140" spans="2:24" x14ac:dyDescent="0.25">
      <c r="B140" s="5">
        <v>26519</v>
      </c>
      <c r="D140" s="4">
        <v>16</v>
      </c>
      <c r="E140" s="5">
        <v>15</v>
      </c>
      <c r="F140" s="4">
        <v>33</v>
      </c>
      <c r="G140" s="4">
        <v>22</v>
      </c>
      <c r="I140" s="5">
        <f t="shared" si="33"/>
        <v>-1</v>
      </c>
      <c r="J140" s="24">
        <f t="shared" si="34"/>
        <v>-6.6666666666666666E-2</v>
      </c>
      <c r="K140" s="5">
        <f t="shared" si="26"/>
        <v>3</v>
      </c>
      <c r="M140" s="5">
        <f t="shared" si="37"/>
        <v>18</v>
      </c>
      <c r="N140" s="24">
        <f t="shared" si="38"/>
        <v>0.54545454545454541</v>
      </c>
      <c r="O140" s="5">
        <f t="shared" si="27"/>
        <v>-15</v>
      </c>
      <c r="Q140" s="5">
        <f t="shared" si="35"/>
        <v>-11</v>
      </c>
      <c r="R140" s="24">
        <f t="shared" si="36"/>
        <v>-0.5</v>
      </c>
      <c r="S140" s="5">
        <f t="shared" si="28"/>
        <v>-4</v>
      </c>
      <c r="U140" s="5" t="str">
        <f t="shared" si="29"/>
        <v>No Pass</v>
      </c>
      <c r="V140" s="5" t="str">
        <f t="shared" si="30"/>
        <v>No Pass</v>
      </c>
      <c r="W140" s="5" t="str">
        <f t="shared" si="31"/>
        <v>Pass</v>
      </c>
      <c r="X140" s="5" t="str">
        <f t="shared" si="32"/>
        <v>Pass</v>
      </c>
    </row>
    <row r="141" spans="2:24" x14ac:dyDescent="0.25">
      <c r="B141" s="5">
        <v>26532</v>
      </c>
      <c r="D141" s="4">
        <v>11</v>
      </c>
      <c r="E141" s="5">
        <v>10</v>
      </c>
      <c r="F141" s="4">
        <v>12</v>
      </c>
      <c r="G141" s="4">
        <v>24</v>
      </c>
      <c r="I141" s="5">
        <f t="shared" si="33"/>
        <v>-1</v>
      </c>
      <c r="J141" s="24">
        <f t="shared" si="34"/>
        <v>-0.1</v>
      </c>
      <c r="K141" s="5">
        <f t="shared" si="26"/>
        <v>8</v>
      </c>
      <c r="M141" s="5">
        <f t="shared" si="37"/>
        <v>2</v>
      </c>
      <c r="N141" s="24">
        <f t="shared" si="38"/>
        <v>0.16666666666666666</v>
      </c>
      <c r="O141" s="5">
        <f t="shared" si="27"/>
        <v>6</v>
      </c>
      <c r="Q141" s="5">
        <f t="shared" si="35"/>
        <v>12</v>
      </c>
      <c r="R141" s="24">
        <f t="shared" si="36"/>
        <v>0.5</v>
      </c>
      <c r="S141" s="5">
        <f t="shared" si="28"/>
        <v>-6</v>
      </c>
      <c r="U141" s="5" t="str">
        <f t="shared" si="29"/>
        <v>No Pass</v>
      </c>
      <c r="V141" s="5" t="str">
        <f t="shared" si="30"/>
        <v>No Pass</v>
      </c>
      <c r="W141" s="5" t="str">
        <f t="shared" si="31"/>
        <v>No Pass</v>
      </c>
      <c r="X141" s="5" t="str">
        <f t="shared" si="32"/>
        <v>Pass</v>
      </c>
    </row>
    <row r="142" spans="2:24" x14ac:dyDescent="0.25">
      <c r="B142" s="5">
        <v>26563</v>
      </c>
      <c r="D142" s="4">
        <v>10</v>
      </c>
      <c r="E142" s="5">
        <v>15</v>
      </c>
      <c r="F142" s="4">
        <v>12</v>
      </c>
      <c r="G142" s="4">
        <v>15</v>
      </c>
      <c r="I142" s="5">
        <f t="shared" si="33"/>
        <v>5</v>
      </c>
      <c r="J142" s="24">
        <f t="shared" si="34"/>
        <v>0.33333333333333331</v>
      </c>
      <c r="K142" s="5">
        <f t="shared" si="26"/>
        <v>3</v>
      </c>
      <c r="M142" s="5">
        <f t="shared" si="37"/>
        <v>-3</v>
      </c>
      <c r="N142" s="24">
        <f t="shared" si="38"/>
        <v>-0.25</v>
      </c>
      <c r="O142" s="5">
        <f t="shared" si="27"/>
        <v>6</v>
      </c>
      <c r="Q142" s="5">
        <f t="shared" si="35"/>
        <v>3</v>
      </c>
      <c r="R142" s="24">
        <f t="shared" si="36"/>
        <v>0.2</v>
      </c>
      <c r="S142" s="5">
        <f t="shared" si="28"/>
        <v>3</v>
      </c>
      <c r="U142" s="5" t="str">
        <f t="shared" si="29"/>
        <v>No Pass</v>
      </c>
      <c r="V142" s="5" t="str">
        <f t="shared" si="30"/>
        <v>No Pass</v>
      </c>
      <c r="W142" s="5" t="str">
        <f t="shared" si="31"/>
        <v>No Pass</v>
      </c>
      <c r="X142" s="5" t="str">
        <f t="shared" si="32"/>
        <v>No Pass</v>
      </c>
    </row>
    <row r="143" spans="2:24" x14ac:dyDescent="0.25">
      <c r="B143" s="5">
        <v>26565</v>
      </c>
      <c r="D143" s="4">
        <v>25</v>
      </c>
      <c r="E143" s="5">
        <v>25</v>
      </c>
      <c r="F143" s="4">
        <v>20</v>
      </c>
      <c r="G143" s="4">
        <v>23</v>
      </c>
      <c r="I143" s="5">
        <f t="shared" si="33"/>
        <v>0</v>
      </c>
      <c r="J143" s="24">
        <f t="shared" si="34"/>
        <v>0</v>
      </c>
      <c r="K143" s="5">
        <f t="shared" si="26"/>
        <v>-7</v>
      </c>
      <c r="M143" s="5">
        <f t="shared" si="37"/>
        <v>-5</v>
      </c>
      <c r="N143" s="24">
        <f t="shared" si="38"/>
        <v>-0.25</v>
      </c>
      <c r="O143" s="5">
        <f t="shared" si="27"/>
        <v>-2</v>
      </c>
      <c r="Q143" s="5">
        <f t="shared" si="35"/>
        <v>3</v>
      </c>
      <c r="R143" s="24">
        <f t="shared" si="36"/>
        <v>0.13043478260869565</v>
      </c>
      <c r="S143" s="5">
        <f t="shared" si="28"/>
        <v>-5</v>
      </c>
      <c r="U143" s="5" t="str">
        <f t="shared" si="29"/>
        <v>Pass</v>
      </c>
      <c r="V143" s="5" t="str">
        <f t="shared" si="30"/>
        <v>Pass</v>
      </c>
      <c r="W143" s="5" t="str">
        <f t="shared" si="31"/>
        <v>Pass</v>
      </c>
      <c r="X143" s="5" t="str">
        <f t="shared" si="32"/>
        <v>Pass</v>
      </c>
    </row>
    <row r="144" spans="2:24" x14ac:dyDescent="0.25">
      <c r="B144" s="5">
        <v>26575</v>
      </c>
      <c r="D144" s="4">
        <v>14</v>
      </c>
      <c r="E144" s="4">
        <v>10</v>
      </c>
      <c r="F144" s="4">
        <v>10</v>
      </c>
      <c r="G144" s="4">
        <v>15</v>
      </c>
      <c r="I144" s="5">
        <f t="shared" si="33"/>
        <v>-4</v>
      </c>
      <c r="J144" s="24">
        <f t="shared" si="34"/>
        <v>-0.4</v>
      </c>
      <c r="K144" s="5">
        <f t="shared" si="26"/>
        <v>8</v>
      </c>
      <c r="M144" s="5">
        <f t="shared" si="37"/>
        <v>0</v>
      </c>
      <c r="N144" s="24">
        <f t="shared" si="38"/>
        <v>0</v>
      </c>
      <c r="O144" s="5">
        <f t="shared" si="27"/>
        <v>8</v>
      </c>
      <c r="Q144" s="5">
        <f t="shared" si="35"/>
        <v>5</v>
      </c>
      <c r="R144" s="24">
        <f t="shared" si="36"/>
        <v>0.33333333333333331</v>
      </c>
      <c r="S144" s="5">
        <f t="shared" si="28"/>
        <v>3</v>
      </c>
      <c r="U144" s="5" t="str">
        <f t="shared" si="29"/>
        <v>No Pass</v>
      </c>
      <c r="V144" s="5" t="str">
        <f t="shared" si="30"/>
        <v>No Pass</v>
      </c>
      <c r="W144" s="5" t="str">
        <f t="shared" si="31"/>
        <v>No Pass</v>
      </c>
      <c r="X144" s="5" t="str">
        <f t="shared" si="32"/>
        <v>No Pass</v>
      </c>
    </row>
    <row r="145" spans="2:24" x14ac:dyDescent="0.25">
      <c r="B145" s="5">
        <v>26580</v>
      </c>
      <c r="D145" s="4">
        <v>10</v>
      </c>
      <c r="E145" s="5">
        <v>10</v>
      </c>
      <c r="F145" s="4">
        <v>12</v>
      </c>
      <c r="G145" s="4">
        <v>18</v>
      </c>
      <c r="I145" s="5">
        <f t="shared" si="33"/>
        <v>0</v>
      </c>
      <c r="J145" s="24">
        <f t="shared" si="34"/>
        <v>0</v>
      </c>
      <c r="K145" s="5">
        <f t="shared" si="26"/>
        <v>8</v>
      </c>
      <c r="M145" s="5">
        <f t="shared" si="37"/>
        <v>2</v>
      </c>
      <c r="N145" s="24">
        <f t="shared" si="38"/>
        <v>0.16666666666666666</v>
      </c>
      <c r="O145" s="5">
        <f t="shared" si="27"/>
        <v>6</v>
      </c>
      <c r="Q145" s="5">
        <f t="shared" si="35"/>
        <v>6</v>
      </c>
      <c r="R145" s="24">
        <f t="shared" si="36"/>
        <v>0.33333333333333331</v>
      </c>
      <c r="S145" s="5">
        <f t="shared" si="28"/>
        <v>0</v>
      </c>
      <c r="U145" s="5" t="str">
        <f t="shared" si="29"/>
        <v>No Pass</v>
      </c>
      <c r="V145" s="5" t="str">
        <f t="shared" si="30"/>
        <v>No Pass</v>
      </c>
      <c r="W145" s="5" t="str">
        <f t="shared" si="31"/>
        <v>No Pass</v>
      </c>
      <c r="X145" s="5" t="str">
        <f t="shared" si="32"/>
        <v>Pass</v>
      </c>
    </row>
    <row r="146" spans="2:24" x14ac:dyDescent="0.25">
      <c r="B146" s="5">
        <v>26597</v>
      </c>
      <c r="D146" s="4">
        <v>2</v>
      </c>
      <c r="E146" s="5">
        <v>3</v>
      </c>
      <c r="F146" s="4">
        <v>5</v>
      </c>
      <c r="G146" s="4">
        <v>9</v>
      </c>
      <c r="I146" s="5">
        <f t="shared" si="33"/>
        <v>1</v>
      </c>
      <c r="J146" s="24">
        <f t="shared" si="34"/>
        <v>0.33333333333333331</v>
      </c>
      <c r="K146" s="5">
        <f t="shared" si="26"/>
        <v>15</v>
      </c>
      <c r="M146" s="5">
        <f t="shared" si="37"/>
        <v>2</v>
      </c>
      <c r="N146" s="24">
        <f t="shared" si="38"/>
        <v>0.4</v>
      </c>
      <c r="O146" s="5">
        <f t="shared" si="27"/>
        <v>13</v>
      </c>
      <c r="Q146" s="5">
        <f t="shared" si="35"/>
        <v>4</v>
      </c>
      <c r="R146" s="24">
        <f t="shared" si="36"/>
        <v>0.44444444444444442</v>
      </c>
      <c r="S146" s="5">
        <f t="shared" si="28"/>
        <v>9</v>
      </c>
      <c r="U146" s="5" t="str">
        <f t="shared" si="29"/>
        <v>No Pass</v>
      </c>
      <c r="V146" s="5" t="str">
        <f t="shared" si="30"/>
        <v>No Pass</v>
      </c>
      <c r="W146" s="5" t="str">
        <f t="shared" si="31"/>
        <v>No Pass</v>
      </c>
      <c r="X146" s="5" t="str">
        <f t="shared" si="32"/>
        <v>No Pass</v>
      </c>
    </row>
    <row r="147" spans="2:24" x14ac:dyDescent="0.25">
      <c r="B147" s="5">
        <v>26617</v>
      </c>
      <c r="D147" s="4">
        <v>3</v>
      </c>
      <c r="E147" s="5">
        <v>2</v>
      </c>
      <c r="F147" s="4">
        <v>5</v>
      </c>
      <c r="G147" s="4">
        <v>2</v>
      </c>
      <c r="I147" s="5">
        <f t="shared" si="33"/>
        <v>-1</v>
      </c>
      <c r="J147" s="24">
        <f t="shared" si="34"/>
        <v>-0.5</v>
      </c>
      <c r="K147" s="5">
        <f t="shared" si="26"/>
        <v>16</v>
      </c>
      <c r="M147" s="5">
        <f t="shared" si="37"/>
        <v>3</v>
      </c>
      <c r="N147" s="24">
        <f t="shared" si="38"/>
        <v>0.6</v>
      </c>
      <c r="O147" s="5">
        <f t="shared" si="27"/>
        <v>13</v>
      </c>
      <c r="Q147" s="5">
        <f t="shared" si="35"/>
        <v>-3</v>
      </c>
      <c r="R147" s="24">
        <f t="shared" si="36"/>
        <v>-1.5</v>
      </c>
      <c r="S147" s="5">
        <f t="shared" si="28"/>
        <v>16</v>
      </c>
      <c r="U147" s="5" t="str">
        <f t="shared" si="29"/>
        <v>No Pass</v>
      </c>
      <c r="V147" s="5" t="str">
        <f t="shared" si="30"/>
        <v>No Pass</v>
      </c>
      <c r="W147" s="5" t="str">
        <f t="shared" si="31"/>
        <v>No Pass</v>
      </c>
      <c r="X147" s="5" t="str">
        <f t="shared" si="32"/>
        <v>No Pass</v>
      </c>
    </row>
    <row r="148" spans="2:24" x14ac:dyDescent="0.25">
      <c r="B148" s="5">
        <v>26618</v>
      </c>
      <c r="D148" s="4">
        <v>3</v>
      </c>
      <c r="E148" s="5">
        <v>8</v>
      </c>
      <c r="F148" s="4">
        <v>8</v>
      </c>
      <c r="G148" s="4">
        <v>2</v>
      </c>
      <c r="I148" s="5">
        <f t="shared" si="33"/>
        <v>5</v>
      </c>
      <c r="J148" s="24">
        <f t="shared" si="34"/>
        <v>0.625</v>
      </c>
      <c r="K148" s="5">
        <f t="shared" si="26"/>
        <v>10</v>
      </c>
      <c r="M148" s="5">
        <f t="shared" si="37"/>
        <v>0</v>
      </c>
      <c r="N148" s="24">
        <f t="shared" si="38"/>
        <v>0</v>
      </c>
      <c r="O148" s="5">
        <f t="shared" si="27"/>
        <v>10</v>
      </c>
      <c r="Q148" s="5">
        <f t="shared" si="35"/>
        <v>-6</v>
      </c>
      <c r="R148" s="24">
        <f t="shared" si="36"/>
        <v>-3</v>
      </c>
      <c r="S148" s="5">
        <f t="shared" si="28"/>
        <v>16</v>
      </c>
      <c r="U148" s="5" t="str">
        <f t="shared" si="29"/>
        <v>No Pass</v>
      </c>
      <c r="V148" s="5" t="str">
        <f t="shared" si="30"/>
        <v>No Pass</v>
      </c>
      <c r="W148" s="5" t="str">
        <f t="shared" si="31"/>
        <v>No Pass</v>
      </c>
      <c r="X148" s="5" t="str">
        <f t="shared" si="32"/>
        <v>No Pass</v>
      </c>
    </row>
    <row r="149" spans="2:24" x14ac:dyDescent="0.25">
      <c r="B149" s="5">
        <v>26657</v>
      </c>
      <c r="D149" s="4">
        <v>25</v>
      </c>
      <c r="E149" s="5">
        <v>10</v>
      </c>
      <c r="F149" s="4">
        <v>15</v>
      </c>
      <c r="G149" s="4">
        <v>8</v>
      </c>
      <c r="I149" s="5">
        <f t="shared" si="33"/>
        <v>-15</v>
      </c>
      <c r="J149" s="24">
        <f t="shared" si="34"/>
        <v>-1.5</v>
      </c>
      <c r="K149" s="5">
        <f t="shared" si="26"/>
        <v>8</v>
      </c>
      <c r="M149" s="5">
        <f t="shared" si="37"/>
        <v>5</v>
      </c>
      <c r="N149" s="24">
        <f t="shared" si="38"/>
        <v>0.33333333333333331</v>
      </c>
      <c r="O149" s="5">
        <f t="shared" si="27"/>
        <v>3</v>
      </c>
      <c r="Q149" s="5">
        <f t="shared" si="35"/>
        <v>-7</v>
      </c>
      <c r="R149" s="24">
        <f t="shared" si="36"/>
        <v>-0.875</v>
      </c>
      <c r="S149" s="5">
        <f t="shared" si="28"/>
        <v>10</v>
      </c>
      <c r="U149" s="5" t="str">
        <f t="shared" si="29"/>
        <v>Pass</v>
      </c>
      <c r="V149" s="5" t="str">
        <f t="shared" si="30"/>
        <v>No Pass</v>
      </c>
      <c r="W149" s="5" t="str">
        <f t="shared" si="31"/>
        <v>No Pass</v>
      </c>
      <c r="X149" s="5" t="str">
        <f t="shared" si="32"/>
        <v>No Pass</v>
      </c>
    </row>
    <row r="150" spans="2:24" x14ac:dyDescent="0.25">
      <c r="B150" s="5">
        <v>26659</v>
      </c>
      <c r="D150" s="4">
        <v>9</v>
      </c>
      <c r="E150" s="5">
        <v>10</v>
      </c>
      <c r="F150" s="4">
        <v>12</v>
      </c>
      <c r="G150" s="4">
        <v>8</v>
      </c>
      <c r="I150" s="5">
        <f t="shared" si="33"/>
        <v>1</v>
      </c>
      <c r="J150" s="24">
        <f t="shared" si="34"/>
        <v>0.1</v>
      </c>
      <c r="K150" s="5">
        <f t="shared" si="26"/>
        <v>8</v>
      </c>
      <c r="M150" s="5">
        <f t="shared" si="37"/>
        <v>2</v>
      </c>
      <c r="N150" s="24">
        <f t="shared" si="38"/>
        <v>0.16666666666666666</v>
      </c>
      <c r="O150" s="5">
        <f t="shared" si="27"/>
        <v>6</v>
      </c>
      <c r="Q150" s="5">
        <f t="shared" si="35"/>
        <v>-4</v>
      </c>
      <c r="R150" s="24">
        <f t="shared" si="36"/>
        <v>-0.5</v>
      </c>
      <c r="S150" s="5">
        <f t="shared" si="28"/>
        <v>10</v>
      </c>
      <c r="U150" s="5" t="str">
        <f t="shared" si="29"/>
        <v>No Pass</v>
      </c>
      <c r="V150" s="5" t="str">
        <f t="shared" si="30"/>
        <v>No Pass</v>
      </c>
      <c r="W150" s="5" t="str">
        <f t="shared" si="31"/>
        <v>No Pass</v>
      </c>
      <c r="X150" s="5" t="str">
        <f t="shared" si="32"/>
        <v>No Pass</v>
      </c>
    </row>
    <row r="151" spans="2:24" x14ac:dyDescent="0.25">
      <c r="B151" s="5">
        <v>26663</v>
      </c>
      <c r="D151" s="4">
        <v>15</v>
      </c>
      <c r="E151" s="4">
        <v>28</v>
      </c>
      <c r="F151" s="4">
        <v>22</v>
      </c>
      <c r="G151" s="4">
        <v>24</v>
      </c>
      <c r="I151" s="5">
        <f t="shared" si="33"/>
        <v>13</v>
      </c>
      <c r="J151" s="24">
        <f t="shared" si="34"/>
        <v>0.4642857142857143</v>
      </c>
      <c r="K151" s="5">
        <f t="shared" si="26"/>
        <v>-10</v>
      </c>
      <c r="M151" s="5">
        <f t="shared" si="37"/>
        <v>-6</v>
      </c>
      <c r="N151" s="24">
        <f t="shared" si="38"/>
        <v>-0.27272727272727271</v>
      </c>
      <c r="O151" s="5">
        <f t="shared" si="27"/>
        <v>-4</v>
      </c>
      <c r="Q151" s="5">
        <f t="shared" si="35"/>
        <v>2</v>
      </c>
      <c r="R151" s="24">
        <f t="shared" si="36"/>
        <v>8.3333333333333329E-2</v>
      </c>
      <c r="S151" s="5">
        <f t="shared" si="28"/>
        <v>-6</v>
      </c>
      <c r="U151" s="5" t="str">
        <f t="shared" si="29"/>
        <v>No Pass</v>
      </c>
      <c r="V151" s="5" t="str">
        <f t="shared" si="30"/>
        <v>Pass</v>
      </c>
      <c r="W151" s="5" t="str">
        <f t="shared" si="31"/>
        <v>Pass</v>
      </c>
      <c r="X151" s="5" t="str">
        <f t="shared" si="32"/>
        <v>Pass</v>
      </c>
    </row>
    <row r="152" spans="2:24" x14ac:dyDescent="0.25">
      <c r="B152" s="5">
        <v>26675</v>
      </c>
      <c r="D152" s="4">
        <v>3</v>
      </c>
      <c r="E152" s="4">
        <v>5</v>
      </c>
      <c r="F152" s="4">
        <v>5</v>
      </c>
      <c r="G152" s="4">
        <v>3</v>
      </c>
      <c r="I152" s="5">
        <f t="shared" si="33"/>
        <v>2</v>
      </c>
      <c r="J152" s="24">
        <f t="shared" si="34"/>
        <v>0.4</v>
      </c>
      <c r="K152" s="5">
        <f t="shared" si="26"/>
        <v>13</v>
      </c>
      <c r="M152" s="5">
        <f t="shared" si="37"/>
        <v>0</v>
      </c>
      <c r="N152" s="24">
        <f t="shared" si="38"/>
        <v>0</v>
      </c>
      <c r="O152" s="5">
        <f t="shared" si="27"/>
        <v>13</v>
      </c>
      <c r="Q152" s="5">
        <f t="shared" si="35"/>
        <v>-2</v>
      </c>
      <c r="R152" s="24">
        <f t="shared" si="36"/>
        <v>-0.66666666666666663</v>
      </c>
      <c r="S152" s="5">
        <f t="shared" si="28"/>
        <v>15</v>
      </c>
      <c r="U152" s="5" t="str">
        <f t="shared" si="29"/>
        <v>No Pass</v>
      </c>
      <c r="V152" s="5" t="str">
        <f t="shared" si="30"/>
        <v>No Pass</v>
      </c>
      <c r="W152" s="5" t="str">
        <f t="shared" si="31"/>
        <v>No Pass</v>
      </c>
      <c r="X152" s="5" t="str">
        <f t="shared" si="32"/>
        <v>No Pass</v>
      </c>
    </row>
    <row r="153" spans="2:24" x14ac:dyDescent="0.25">
      <c r="B153" s="5">
        <v>26677</v>
      </c>
      <c r="D153" s="4">
        <v>13</v>
      </c>
      <c r="E153" s="4">
        <v>15</v>
      </c>
      <c r="F153" s="4">
        <v>23</v>
      </c>
      <c r="G153" s="4">
        <v>12</v>
      </c>
      <c r="I153" s="5">
        <f t="shared" si="33"/>
        <v>2</v>
      </c>
      <c r="J153" s="24">
        <f t="shared" si="34"/>
        <v>0.13333333333333333</v>
      </c>
      <c r="K153" s="5">
        <f t="shared" si="26"/>
        <v>3</v>
      </c>
      <c r="M153" s="5">
        <f t="shared" si="37"/>
        <v>8</v>
      </c>
      <c r="N153" s="24">
        <f t="shared" si="38"/>
        <v>0.34782608695652173</v>
      </c>
      <c r="O153" s="5">
        <f t="shared" si="27"/>
        <v>-5</v>
      </c>
      <c r="Q153" s="5">
        <f t="shared" si="35"/>
        <v>-11</v>
      </c>
      <c r="R153" s="24">
        <f t="shared" si="36"/>
        <v>-0.91666666666666663</v>
      </c>
      <c r="S153" s="5">
        <f t="shared" si="28"/>
        <v>6</v>
      </c>
      <c r="U153" s="5" t="str">
        <f t="shared" si="29"/>
        <v>No Pass</v>
      </c>
      <c r="V153" s="5" t="str">
        <f t="shared" si="30"/>
        <v>No Pass</v>
      </c>
      <c r="W153" s="5" t="str">
        <f t="shared" si="31"/>
        <v>Pass</v>
      </c>
      <c r="X153" s="5" t="str">
        <f t="shared" si="32"/>
        <v>No Pass</v>
      </c>
    </row>
    <row r="154" spans="2:24" x14ac:dyDescent="0.25">
      <c r="B154" s="5">
        <v>26679</v>
      </c>
      <c r="D154" s="4">
        <v>10</v>
      </c>
      <c r="E154" s="5">
        <v>11</v>
      </c>
      <c r="F154" s="4">
        <v>23</v>
      </c>
      <c r="G154" s="4">
        <v>21</v>
      </c>
      <c r="I154" s="5">
        <f t="shared" si="33"/>
        <v>1</v>
      </c>
      <c r="J154" s="24">
        <f t="shared" si="34"/>
        <v>9.0909090909090912E-2</v>
      </c>
      <c r="K154" s="5">
        <f t="shared" si="26"/>
        <v>7</v>
      </c>
      <c r="M154" s="5">
        <f t="shared" si="37"/>
        <v>12</v>
      </c>
      <c r="N154" s="24">
        <f t="shared" si="38"/>
        <v>0.52173913043478259</v>
      </c>
      <c r="O154" s="5">
        <f t="shared" si="27"/>
        <v>-5</v>
      </c>
      <c r="Q154" s="5">
        <f t="shared" si="35"/>
        <v>-2</v>
      </c>
      <c r="R154" s="24">
        <f t="shared" si="36"/>
        <v>-9.5238095238095233E-2</v>
      </c>
      <c r="S154" s="5">
        <f t="shared" si="28"/>
        <v>-3</v>
      </c>
      <c r="U154" s="5" t="str">
        <f t="shared" si="29"/>
        <v>No Pass</v>
      </c>
      <c r="V154" s="5" t="str">
        <f t="shared" si="30"/>
        <v>No Pass</v>
      </c>
      <c r="W154" s="5" t="str">
        <f t="shared" si="31"/>
        <v>Pass</v>
      </c>
      <c r="X154" s="5" t="str">
        <f t="shared" si="32"/>
        <v>Pass</v>
      </c>
    </row>
    <row r="155" spans="2:24" x14ac:dyDescent="0.25">
      <c r="B155" s="5">
        <v>26681</v>
      </c>
      <c r="D155" s="4">
        <v>10</v>
      </c>
      <c r="E155" s="5">
        <v>10</v>
      </c>
      <c r="F155" s="4">
        <v>12</v>
      </c>
      <c r="G155" s="4">
        <v>14</v>
      </c>
      <c r="I155" s="5">
        <f t="shared" si="33"/>
        <v>0</v>
      </c>
      <c r="J155" s="24">
        <f t="shared" si="34"/>
        <v>0</v>
      </c>
      <c r="K155" s="5">
        <f t="shared" si="26"/>
        <v>8</v>
      </c>
      <c r="M155" s="5">
        <f t="shared" si="37"/>
        <v>2</v>
      </c>
      <c r="N155" s="24">
        <f t="shared" si="38"/>
        <v>0.16666666666666666</v>
      </c>
      <c r="O155" s="5">
        <f t="shared" si="27"/>
        <v>6</v>
      </c>
      <c r="Q155" s="5">
        <f t="shared" si="35"/>
        <v>2</v>
      </c>
      <c r="R155" s="24">
        <f t="shared" si="36"/>
        <v>0.14285714285714285</v>
      </c>
      <c r="S155" s="5">
        <f t="shared" si="28"/>
        <v>4</v>
      </c>
      <c r="U155" s="5" t="str">
        <f t="shared" si="29"/>
        <v>No Pass</v>
      </c>
      <c r="V155" s="5" t="str">
        <f t="shared" si="30"/>
        <v>No Pass</v>
      </c>
      <c r="W155" s="5" t="str">
        <f t="shared" si="31"/>
        <v>No Pass</v>
      </c>
      <c r="X155" s="5" t="str">
        <f t="shared" si="32"/>
        <v>No Pass</v>
      </c>
    </row>
    <row r="156" spans="2:24" x14ac:dyDescent="0.25">
      <c r="B156" s="5">
        <v>26707</v>
      </c>
      <c r="D156" s="4">
        <v>0</v>
      </c>
      <c r="E156" s="5">
        <v>2</v>
      </c>
      <c r="F156" s="4">
        <v>2</v>
      </c>
      <c r="G156" s="4">
        <v>5</v>
      </c>
      <c r="I156" s="5">
        <f t="shared" si="33"/>
        <v>2</v>
      </c>
      <c r="J156" s="24">
        <f t="shared" si="34"/>
        <v>1</v>
      </c>
      <c r="K156" s="5">
        <f t="shared" si="26"/>
        <v>16</v>
      </c>
      <c r="M156" s="5">
        <f t="shared" si="37"/>
        <v>0</v>
      </c>
      <c r="N156" s="24">
        <f t="shared" si="38"/>
        <v>0</v>
      </c>
      <c r="O156" s="5">
        <f t="shared" si="27"/>
        <v>16</v>
      </c>
      <c r="Q156" s="5">
        <f t="shared" si="35"/>
        <v>3</v>
      </c>
      <c r="R156" s="24">
        <f t="shared" si="36"/>
        <v>0.6</v>
      </c>
      <c r="S156" s="5">
        <f t="shared" si="28"/>
        <v>13</v>
      </c>
      <c r="U156" s="5" t="str">
        <f t="shared" si="29"/>
        <v>No Pass</v>
      </c>
      <c r="V156" s="5" t="str">
        <f t="shared" si="30"/>
        <v>No Pass</v>
      </c>
      <c r="W156" s="5" t="str">
        <f t="shared" si="31"/>
        <v>No Pass</v>
      </c>
      <c r="X156" s="5" t="str">
        <f t="shared" si="32"/>
        <v>No Pass</v>
      </c>
    </row>
    <row r="157" spans="2:24" x14ac:dyDescent="0.25">
      <c r="B157" s="5">
        <v>26712</v>
      </c>
      <c r="D157" s="4">
        <v>25</v>
      </c>
      <c r="E157" s="5">
        <v>25</v>
      </c>
      <c r="F157" s="4">
        <v>22</v>
      </c>
      <c r="G157" s="4">
        <v>20</v>
      </c>
      <c r="I157" s="5">
        <f t="shared" si="33"/>
        <v>0</v>
      </c>
      <c r="J157" s="24">
        <f t="shared" si="34"/>
        <v>0</v>
      </c>
      <c r="K157" s="5">
        <f t="shared" si="26"/>
        <v>-7</v>
      </c>
      <c r="M157" s="5">
        <f t="shared" si="37"/>
        <v>-3</v>
      </c>
      <c r="N157" s="24">
        <f t="shared" si="38"/>
        <v>-0.13636363636363635</v>
      </c>
      <c r="O157" s="5">
        <f t="shared" si="27"/>
        <v>-4</v>
      </c>
      <c r="Q157" s="5">
        <f t="shared" si="35"/>
        <v>-2</v>
      </c>
      <c r="R157" s="24">
        <f t="shared" si="36"/>
        <v>-0.1</v>
      </c>
      <c r="S157" s="5">
        <f t="shared" si="28"/>
        <v>-2</v>
      </c>
      <c r="U157" s="5" t="str">
        <f t="shared" si="29"/>
        <v>Pass</v>
      </c>
      <c r="V157" s="5" t="str">
        <f t="shared" si="30"/>
        <v>Pass</v>
      </c>
      <c r="W157" s="5" t="str">
        <f t="shared" si="31"/>
        <v>Pass</v>
      </c>
      <c r="X157" s="5" t="str">
        <f t="shared" si="32"/>
        <v>Pass</v>
      </c>
    </row>
    <row r="158" spans="2:24" x14ac:dyDescent="0.25">
      <c r="B158" s="5">
        <v>26753</v>
      </c>
      <c r="D158" s="4">
        <v>5</v>
      </c>
      <c r="E158" s="5">
        <v>6</v>
      </c>
      <c r="F158" s="4">
        <v>10</v>
      </c>
      <c r="G158" s="4">
        <v>15</v>
      </c>
      <c r="I158" s="5">
        <f t="shared" si="33"/>
        <v>1</v>
      </c>
      <c r="J158" s="24">
        <f t="shared" si="34"/>
        <v>0.16666666666666666</v>
      </c>
      <c r="K158" s="5">
        <f t="shared" si="26"/>
        <v>12</v>
      </c>
      <c r="M158" s="5">
        <f t="shared" si="37"/>
        <v>4</v>
      </c>
      <c r="N158" s="24">
        <f t="shared" si="38"/>
        <v>0.4</v>
      </c>
      <c r="O158" s="5">
        <f t="shared" si="27"/>
        <v>8</v>
      </c>
      <c r="Q158" s="5">
        <f t="shared" si="35"/>
        <v>5</v>
      </c>
      <c r="R158" s="24">
        <f t="shared" si="36"/>
        <v>0.33333333333333331</v>
      </c>
      <c r="S158" s="5">
        <f t="shared" si="28"/>
        <v>3</v>
      </c>
      <c r="U158" s="5" t="str">
        <f t="shared" si="29"/>
        <v>No Pass</v>
      </c>
      <c r="V158" s="5" t="str">
        <f t="shared" si="30"/>
        <v>No Pass</v>
      </c>
      <c r="W158" s="5" t="str">
        <f t="shared" si="31"/>
        <v>No Pass</v>
      </c>
      <c r="X158" s="5" t="str">
        <f t="shared" si="32"/>
        <v>No Pass</v>
      </c>
    </row>
    <row r="159" spans="2:24" x14ac:dyDescent="0.25">
      <c r="B159" s="5">
        <v>28187</v>
      </c>
      <c r="D159" s="4">
        <v>20</v>
      </c>
      <c r="E159" s="5">
        <v>22</v>
      </c>
      <c r="F159" s="4">
        <v>23</v>
      </c>
      <c r="G159" s="4">
        <v>24</v>
      </c>
      <c r="I159" s="5">
        <f t="shared" si="33"/>
        <v>2</v>
      </c>
      <c r="J159" s="24">
        <f t="shared" si="34"/>
        <v>9.0909090909090912E-2</v>
      </c>
      <c r="K159" s="5">
        <f t="shared" si="26"/>
        <v>-4</v>
      </c>
      <c r="M159" s="5">
        <f t="shared" si="37"/>
        <v>1</v>
      </c>
      <c r="N159" s="24">
        <f t="shared" si="38"/>
        <v>4.3478260869565216E-2</v>
      </c>
      <c r="O159" s="5">
        <f t="shared" si="27"/>
        <v>-5</v>
      </c>
      <c r="Q159" s="5">
        <f t="shared" si="35"/>
        <v>1</v>
      </c>
      <c r="R159" s="24">
        <f t="shared" si="36"/>
        <v>4.1666666666666664E-2</v>
      </c>
      <c r="S159" s="5">
        <f t="shared" si="28"/>
        <v>-6</v>
      </c>
      <c r="U159" s="5" t="str">
        <f t="shared" si="29"/>
        <v>Pass</v>
      </c>
      <c r="V159" s="5" t="str">
        <f t="shared" si="30"/>
        <v>Pass</v>
      </c>
      <c r="W159" s="5" t="str">
        <f t="shared" si="31"/>
        <v>Pass</v>
      </c>
      <c r="X159" s="5" t="str">
        <f t="shared" si="32"/>
        <v>Pass</v>
      </c>
    </row>
  </sheetData>
  <mergeCells count="5">
    <mergeCell ref="D2:G2"/>
    <mergeCell ref="I2:K2"/>
    <mergeCell ref="M2:O2"/>
    <mergeCell ref="Q2:S2"/>
    <mergeCell ref="U2:X2"/>
  </mergeCells>
  <conditionalFormatting sqref="I4:I1048576">
    <cfRule type="cellIs" dxfId="76" priority="24" operator="greaterThan">
      <formula>0</formula>
    </cfRule>
  </conditionalFormatting>
  <conditionalFormatting sqref="I2:I1048576">
    <cfRule type="cellIs" dxfId="75" priority="22" operator="equal">
      <formula>0</formula>
    </cfRule>
    <cfRule type="cellIs" dxfId="74" priority="23" operator="lessThan">
      <formula>0</formula>
    </cfRule>
  </conditionalFormatting>
  <conditionalFormatting sqref="K2 K4:K1048576">
    <cfRule type="cellIs" dxfId="73" priority="19" operator="greaterThan">
      <formula>0</formula>
    </cfRule>
    <cfRule type="cellIs" dxfId="72" priority="20" operator="greaterThan">
      <formula>0</formula>
    </cfRule>
  </conditionalFormatting>
  <conditionalFormatting sqref="K2:K1048576">
    <cfRule type="cellIs" dxfId="71" priority="17" operator="equal">
      <formula>0</formula>
    </cfRule>
    <cfRule type="cellIs" dxfId="70" priority="18" operator="lessThan">
      <formula>0</formula>
    </cfRule>
  </conditionalFormatting>
  <conditionalFormatting sqref="M4:M1048576">
    <cfRule type="cellIs" dxfId="69" priority="14" operator="equal">
      <formula>0</formula>
    </cfRule>
    <cfRule type="cellIs" dxfId="68" priority="15" operator="lessThan">
      <formula>0</formula>
    </cfRule>
    <cfRule type="cellIs" dxfId="67" priority="16" operator="greaterThan">
      <formula>0</formula>
    </cfRule>
  </conditionalFormatting>
  <conditionalFormatting sqref="O2 O4:O1048576">
    <cfRule type="cellIs" dxfId="66" priority="12" operator="lessThan">
      <formula>0</formula>
    </cfRule>
    <cfRule type="cellIs" dxfId="65" priority="13" operator="greaterThan">
      <formula>0</formula>
    </cfRule>
  </conditionalFormatting>
  <conditionalFormatting sqref="O2:O1048576">
    <cfRule type="cellIs" dxfId="64" priority="11" operator="equal">
      <formula>0</formula>
    </cfRule>
  </conditionalFormatting>
  <conditionalFormatting sqref="Q4:Q1048576">
    <cfRule type="cellIs" dxfId="63" priority="8" operator="equal">
      <formula>0</formula>
    </cfRule>
    <cfRule type="cellIs" dxfId="62" priority="9" operator="lessThan">
      <formula>0</formula>
    </cfRule>
    <cfRule type="cellIs" dxfId="61" priority="10" operator="greaterThan">
      <formula>0</formula>
    </cfRule>
  </conditionalFormatting>
  <conditionalFormatting sqref="S4:S1048576">
    <cfRule type="cellIs" dxfId="60" priority="5" operator="equal">
      <formula>0</formula>
    </cfRule>
    <cfRule type="cellIs" dxfId="59" priority="6" operator="lessThan">
      <formula>0</formula>
    </cfRule>
    <cfRule type="cellIs" dxfId="58" priority="7" operator="greaterThan">
      <formula>0</formula>
    </cfRule>
  </conditionalFormatting>
  <conditionalFormatting sqref="U1:X1048576">
    <cfRule type="cellIs" dxfId="57" priority="1" operator="equal">
      <formula>"No Pass"</formula>
    </cfRule>
    <cfRule type="cellIs" dxfId="56" priority="2" operator="equal">
      <formula>"Pass"</formula>
    </cfRule>
    <cfRule type="cellIs" dxfId="55" priority="3" operator="equal">
      <formula>"No Pass"</formula>
    </cfRule>
    <cfRule type="cellIs" dxfId="54" priority="4" operator="equal">
      <formula>"Pass"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59"/>
  <sheetViews>
    <sheetView zoomScale="90" zoomScaleNormal="90" workbookViewId="0">
      <selection activeCell="L9" sqref="L9"/>
    </sheetView>
  </sheetViews>
  <sheetFormatPr defaultRowHeight="15" x14ac:dyDescent="0.25"/>
  <cols>
    <col min="1" max="1" width="9.140625" style="5"/>
    <col min="2" max="2" width="11" style="5" customWidth="1"/>
    <col min="3" max="3" width="9.140625" style="5"/>
    <col min="4" max="4" width="9.140625" style="4"/>
    <col min="5" max="8" width="9.140625" style="5"/>
    <col min="9" max="9" width="9.5703125" style="5" customWidth="1"/>
    <col min="10" max="10" width="10.140625" style="5" bestFit="1" customWidth="1"/>
    <col min="11" max="11" width="14" style="5" bestFit="1" customWidth="1"/>
    <col min="12" max="12" width="9.140625" style="5"/>
    <col min="13" max="13" width="9.140625" style="5" customWidth="1"/>
    <col min="14" max="14" width="10.42578125" style="5" bestFit="1" customWidth="1"/>
    <col min="15" max="15" width="14" style="5" bestFit="1" customWidth="1"/>
    <col min="16" max="16" width="13.7109375" style="5" customWidth="1"/>
    <col min="17" max="17" width="10.85546875" style="5" customWidth="1"/>
    <col min="18" max="18" width="12.5703125" style="5" customWidth="1"/>
    <col min="19" max="19" width="14.85546875" style="5" customWidth="1"/>
    <col min="20" max="20" width="10" style="5" customWidth="1"/>
    <col min="21" max="21" width="10.5703125" style="5" customWidth="1"/>
    <col min="22" max="16384" width="9.140625" style="5"/>
  </cols>
  <sheetData>
    <row r="2" spans="2:24" ht="15.75" x14ac:dyDescent="0.25">
      <c r="B2" s="17"/>
      <c r="C2" s="17"/>
      <c r="D2" s="39" t="s">
        <v>67</v>
      </c>
      <c r="E2" s="39"/>
      <c r="F2" s="39"/>
      <c r="G2" s="39"/>
      <c r="H2" s="17"/>
      <c r="I2" s="39" t="s">
        <v>57</v>
      </c>
      <c r="J2" s="39"/>
      <c r="K2" s="39"/>
      <c r="L2" s="16"/>
      <c r="M2" s="39" t="s">
        <v>58</v>
      </c>
      <c r="N2" s="39"/>
      <c r="O2" s="39"/>
      <c r="P2" s="17"/>
      <c r="Q2" s="39" t="s">
        <v>59</v>
      </c>
      <c r="R2" s="39"/>
      <c r="S2" s="39"/>
      <c r="T2" s="17"/>
      <c r="U2" s="39" t="s">
        <v>54</v>
      </c>
      <c r="V2" s="39"/>
      <c r="W2" s="39"/>
      <c r="X2" s="39"/>
    </row>
    <row r="3" spans="2:24" ht="47.25" x14ac:dyDescent="0.25">
      <c r="B3" s="14" t="s">
        <v>48</v>
      </c>
      <c r="C3" s="17"/>
      <c r="D3" s="16" t="s">
        <v>50</v>
      </c>
      <c r="E3" s="14" t="s">
        <v>51</v>
      </c>
      <c r="F3" s="14" t="s">
        <v>52</v>
      </c>
      <c r="G3" s="14" t="s">
        <v>53</v>
      </c>
      <c r="H3" s="17"/>
      <c r="I3" s="18" t="s">
        <v>64</v>
      </c>
      <c r="J3" s="18" t="s">
        <v>55</v>
      </c>
      <c r="K3" s="18" t="s">
        <v>56</v>
      </c>
      <c r="L3" s="17"/>
      <c r="M3" s="18" t="s">
        <v>64</v>
      </c>
      <c r="N3" s="14" t="s">
        <v>55</v>
      </c>
      <c r="O3" s="18" t="s">
        <v>56</v>
      </c>
      <c r="P3" s="17"/>
      <c r="Q3" s="18" t="s">
        <v>64</v>
      </c>
      <c r="R3" s="14" t="s">
        <v>55</v>
      </c>
      <c r="S3" s="18" t="s">
        <v>56</v>
      </c>
      <c r="T3" s="17"/>
      <c r="U3" s="18" t="s">
        <v>50</v>
      </c>
      <c r="V3" s="18" t="s">
        <v>51</v>
      </c>
      <c r="W3" s="18" t="s">
        <v>52</v>
      </c>
      <c r="X3" s="18" t="s">
        <v>53</v>
      </c>
    </row>
    <row r="4" spans="2:24" x14ac:dyDescent="0.25">
      <c r="B4" s="5">
        <v>21405</v>
      </c>
      <c r="D4" s="4">
        <v>20</v>
      </c>
      <c r="E4" s="5">
        <v>25</v>
      </c>
      <c r="F4" s="5">
        <v>25</v>
      </c>
      <c r="G4" s="5">
        <v>26</v>
      </c>
      <c r="I4" s="5">
        <f t="shared" ref="I4:I67" si="0">E4-D4</f>
        <v>5</v>
      </c>
      <c r="J4" s="24">
        <f>I4/E4</f>
        <v>0.2</v>
      </c>
      <c r="K4" s="5">
        <f>8-E4</f>
        <v>-17</v>
      </c>
      <c r="M4" s="5">
        <f t="shared" ref="M4:M67" si="1">F4-E4</f>
        <v>0</v>
      </c>
      <c r="N4" s="24">
        <f>M4/F4</f>
        <v>0</v>
      </c>
      <c r="O4" s="5">
        <f>8-F4</f>
        <v>-17</v>
      </c>
      <c r="Q4" s="5">
        <f t="shared" ref="Q4:Q67" si="2">G4-F4</f>
        <v>1</v>
      </c>
      <c r="R4" s="24">
        <f>Q4/G4</f>
        <v>3.8461538461538464E-2</v>
      </c>
      <c r="S4" s="5">
        <f>8-G4</f>
        <v>-18</v>
      </c>
      <c r="U4" s="5" t="str">
        <f>IF(D4&gt;=8,"Pass","No Pass")</f>
        <v>Pass</v>
      </c>
      <c r="V4" s="5" t="str">
        <f>IF(E4&gt;=8,"Pass","No Pass")</f>
        <v>Pass</v>
      </c>
      <c r="W4" s="5" t="str">
        <f>IF(F4&gt;=8,"Pass","No Pass")</f>
        <v>Pass</v>
      </c>
      <c r="X4" s="5" t="str">
        <f>IF(G4&gt;=8,"Pass","No Pass")</f>
        <v>Pass</v>
      </c>
    </row>
    <row r="5" spans="2:24" x14ac:dyDescent="0.25">
      <c r="B5" s="5">
        <v>21665</v>
      </c>
      <c r="D5" s="4">
        <v>25</v>
      </c>
      <c r="E5" s="5">
        <v>22</v>
      </c>
      <c r="F5" s="5">
        <v>30</v>
      </c>
      <c r="G5" s="5">
        <v>31</v>
      </c>
      <c r="I5" s="5">
        <f t="shared" si="0"/>
        <v>-3</v>
      </c>
      <c r="J5" s="24">
        <f>I5/E5</f>
        <v>-0.13636363636363635</v>
      </c>
      <c r="K5" s="5">
        <f>8-E5</f>
        <v>-14</v>
      </c>
      <c r="M5" s="5">
        <f t="shared" si="1"/>
        <v>8</v>
      </c>
      <c r="N5" s="24">
        <f>M5/F5</f>
        <v>0.26666666666666666</v>
      </c>
      <c r="O5" s="5">
        <f>8-F5</f>
        <v>-22</v>
      </c>
      <c r="Q5" s="5">
        <f t="shared" si="2"/>
        <v>1</v>
      </c>
      <c r="R5" s="24">
        <f>Q5/G5</f>
        <v>3.2258064516129031E-2</v>
      </c>
      <c r="S5" s="5">
        <f t="shared" ref="S5:S68" si="3">8-G5</f>
        <v>-23</v>
      </c>
      <c r="U5" s="5" t="str">
        <f>IF(D5&gt;=8,"Pass","No Pass")</f>
        <v>Pass</v>
      </c>
      <c r="V5" s="5" t="str">
        <f t="shared" ref="V5:V68" si="4">IF(E5&gt;=8,"Pass","No Pass")</f>
        <v>Pass</v>
      </c>
      <c r="W5" s="5" t="str">
        <f t="shared" ref="W5:W68" si="5">IF(F5&gt;=8,"Pass","No Pass")</f>
        <v>Pass</v>
      </c>
      <c r="X5" s="5" t="str">
        <f t="shared" ref="X5:X68" si="6">IF(G5&gt;=8,"Pass","No Pass")</f>
        <v>Pass</v>
      </c>
    </row>
    <row r="6" spans="2:24" x14ac:dyDescent="0.25">
      <c r="B6" s="5">
        <v>21715</v>
      </c>
      <c r="D6" s="4">
        <v>15</v>
      </c>
      <c r="E6" s="5">
        <v>10</v>
      </c>
      <c r="F6" s="5">
        <v>15</v>
      </c>
      <c r="G6" s="5">
        <v>17</v>
      </c>
      <c r="I6" s="5">
        <f t="shared" si="0"/>
        <v>-5</v>
      </c>
      <c r="J6" s="24">
        <f t="shared" ref="J6:J69" si="7">I6/E6</f>
        <v>-0.5</v>
      </c>
      <c r="K6" s="5">
        <f t="shared" ref="K6:K69" si="8">8-E6</f>
        <v>-2</v>
      </c>
      <c r="M6" s="5">
        <f t="shared" si="1"/>
        <v>5</v>
      </c>
      <c r="N6" s="24">
        <f t="shared" ref="N6:N69" si="9">M6/F6</f>
        <v>0.33333333333333331</v>
      </c>
      <c r="O6" s="5">
        <f>8-F6</f>
        <v>-7</v>
      </c>
      <c r="Q6" s="5">
        <f t="shared" si="2"/>
        <v>2</v>
      </c>
      <c r="R6" s="24">
        <f t="shared" ref="R6:R69" si="10">Q6/G6</f>
        <v>0.11764705882352941</v>
      </c>
      <c r="S6" s="5">
        <f t="shared" si="3"/>
        <v>-9</v>
      </c>
      <c r="U6" s="5" t="str">
        <f t="shared" ref="U6:U69" si="11">IF(D6&gt;=8,"Pass","No Pass")</f>
        <v>Pass</v>
      </c>
      <c r="V6" s="5" t="str">
        <f t="shared" si="4"/>
        <v>Pass</v>
      </c>
      <c r="W6" s="5" t="str">
        <f t="shared" si="5"/>
        <v>Pass</v>
      </c>
      <c r="X6" s="5" t="str">
        <f t="shared" si="6"/>
        <v>Pass</v>
      </c>
    </row>
    <row r="7" spans="2:24" x14ac:dyDescent="0.25">
      <c r="B7" s="5">
        <v>22072</v>
      </c>
      <c r="D7" s="4">
        <v>12</v>
      </c>
      <c r="E7" s="5">
        <v>18</v>
      </c>
      <c r="F7" s="5">
        <v>25</v>
      </c>
      <c r="G7" s="5">
        <v>25</v>
      </c>
      <c r="I7" s="5">
        <f t="shared" si="0"/>
        <v>6</v>
      </c>
      <c r="J7" s="24">
        <f t="shared" si="7"/>
        <v>0.33333333333333331</v>
      </c>
      <c r="K7" s="5">
        <f t="shared" si="8"/>
        <v>-10</v>
      </c>
      <c r="M7" s="5">
        <f t="shared" si="1"/>
        <v>7</v>
      </c>
      <c r="N7" s="24">
        <f t="shared" si="9"/>
        <v>0.28000000000000003</v>
      </c>
      <c r="O7" s="5">
        <f>8-F7</f>
        <v>-17</v>
      </c>
      <c r="Q7" s="5">
        <f t="shared" si="2"/>
        <v>0</v>
      </c>
      <c r="R7" s="24">
        <f t="shared" si="10"/>
        <v>0</v>
      </c>
      <c r="S7" s="5">
        <f t="shared" si="3"/>
        <v>-17</v>
      </c>
      <c r="U7" s="5" t="str">
        <f t="shared" si="11"/>
        <v>Pass</v>
      </c>
      <c r="V7" s="5" t="str">
        <f t="shared" si="4"/>
        <v>Pass</v>
      </c>
      <c r="W7" s="5" t="str">
        <f t="shared" si="5"/>
        <v>Pass</v>
      </c>
      <c r="X7" s="5" t="str">
        <f t="shared" si="6"/>
        <v>Pass</v>
      </c>
    </row>
    <row r="8" spans="2:24" x14ac:dyDescent="0.25">
      <c r="B8" s="5">
        <v>22330</v>
      </c>
      <c r="D8" s="4">
        <v>4</v>
      </c>
      <c r="E8" s="5">
        <v>6</v>
      </c>
      <c r="F8" s="5">
        <v>22</v>
      </c>
      <c r="G8" s="5">
        <v>20</v>
      </c>
      <c r="I8" s="5">
        <f t="shared" si="0"/>
        <v>2</v>
      </c>
      <c r="J8" s="24">
        <f t="shared" si="7"/>
        <v>0.33333333333333331</v>
      </c>
      <c r="K8" s="5">
        <f t="shared" si="8"/>
        <v>2</v>
      </c>
      <c r="M8" s="5">
        <f t="shared" si="1"/>
        <v>16</v>
      </c>
      <c r="N8" s="24">
        <f t="shared" si="9"/>
        <v>0.72727272727272729</v>
      </c>
      <c r="O8" s="5">
        <f>8-F8</f>
        <v>-14</v>
      </c>
      <c r="Q8" s="5">
        <f t="shared" si="2"/>
        <v>-2</v>
      </c>
      <c r="R8" s="24">
        <f t="shared" si="10"/>
        <v>-0.1</v>
      </c>
      <c r="S8" s="5">
        <f t="shared" si="3"/>
        <v>-12</v>
      </c>
      <c r="U8" s="5" t="str">
        <f t="shared" si="11"/>
        <v>No Pass</v>
      </c>
      <c r="V8" s="5" t="str">
        <f t="shared" si="4"/>
        <v>No Pass</v>
      </c>
      <c r="W8" s="5" t="str">
        <f t="shared" si="5"/>
        <v>Pass</v>
      </c>
      <c r="X8" s="5" t="str">
        <f t="shared" si="6"/>
        <v>Pass</v>
      </c>
    </row>
    <row r="9" spans="2:24" x14ac:dyDescent="0.25">
      <c r="B9" s="5">
        <v>23772</v>
      </c>
      <c r="D9" s="4">
        <v>25</v>
      </c>
      <c r="E9" s="5">
        <v>26</v>
      </c>
      <c r="F9" s="5">
        <v>15</v>
      </c>
      <c r="G9" s="5">
        <v>20</v>
      </c>
      <c r="I9" s="5">
        <f t="shared" si="0"/>
        <v>1</v>
      </c>
      <c r="J9" s="24">
        <f t="shared" si="7"/>
        <v>3.8461538461538464E-2</v>
      </c>
      <c r="K9" s="5">
        <f t="shared" si="8"/>
        <v>-18</v>
      </c>
      <c r="M9" s="5">
        <f t="shared" si="1"/>
        <v>-11</v>
      </c>
      <c r="N9" s="24">
        <f t="shared" si="9"/>
        <v>-0.73333333333333328</v>
      </c>
      <c r="O9" s="5">
        <f t="shared" ref="O9:O72" si="12">8-F9</f>
        <v>-7</v>
      </c>
      <c r="Q9" s="5">
        <f t="shared" si="2"/>
        <v>5</v>
      </c>
      <c r="R9" s="24">
        <f t="shared" si="10"/>
        <v>0.25</v>
      </c>
      <c r="S9" s="5">
        <f t="shared" si="3"/>
        <v>-12</v>
      </c>
      <c r="U9" s="5" t="str">
        <f t="shared" si="11"/>
        <v>Pass</v>
      </c>
      <c r="V9" s="5" t="str">
        <f t="shared" si="4"/>
        <v>Pass</v>
      </c>
      <c r="W9" s="5" t="str">
        <f t="shared" si="5"/>
        <v>Pass</v>
      </c>
      <c r="X9" s="5" t="str">
        <f t="shared" si="6"/>
        <v>Pass</v>
      </c>
    </row>
    <row r="10" spans="2:24" x14ac:dyDescent="0.25">
      <c r="B10" s="5">
        <v>23874</v>
      </c>
      <c r="D10" s="4">
        <v>25</v>
      </c>
      <c r="E10" s="5">
        <v>25</v>
      </c>
      <c r="F10" s="5">
        <v>30</v>
      </c>
      <c r="G10" s="5">
        <v>29</v>
      </c>
      <c r="I10" s="5">
        <f t="shared" si="0"/>
        <v>0</v>
      </c>
      <c r="J10" s="24">
        <f t="shared" si="7"/>
        <v>0</v>
      </c>
      <c r="K10" s="5">
        <f t="shared" si="8"/>
        <v>-17</v>
      </c>
      <c r="M10" s="5">
        <f t="shared" si="1"/>
        <v>5</v>
      </c>
      <c r="N10" s="24">
        <f t="shared" si="9"/>
        <v>0.16666666666666666</v>
      </c>
      <c r="O10" s="5">
        <f t="shared" si="12"/>
        <v>-22</v>
      </c>
      <c r="Q10" s="5">
        <f t="shared" si="2"/>
        <v>-1</v>
      </c>
      <c r="R10" s="24">
        <f t="shared" si="10"/>
        <v>-3.4482758620689655E-2</v>
      </c>
      <c r="S10" s="5">
        <f t="shared" si="3"/>
        <v>-21</v>
      </c>
      <c r="U10" s="5" t="str">
        <f t="shared" si="11"/>
        <v>Pass</v>
      </c>
      <c r="V10" s="5" t="str">
        <f t="shared" si="4"/>
        <v>Pass</v>
      </c>
      <c r="W10" s="5" t="str">
        <f t="shared" si="5"/>
        <v>Pass</v>
      </c>
      <c r="X10" s="5" t="str">
        <f t="shared" si="6"/>
        <v>Pass</v>
      </c>
    </row>
    <row r="11" spans="2:24" x14ac:dyDescent="0.25">
      <c r="B11" s="5">
        <v>23976</v>
      </c>
      <c r="D11" s="4">
        <v>25</v>
      </c>
      <c r="E11" s="5">
        <v>25</v>
      </c>
      <c r="F11" s="5">
        <v>28</v>
      </c>
      <c r="G11" s="5">
        <v>25</v>
      </c>
      <c r="I11" s="5">
        <f t="shared" si="0"/>
        <v>0</v>
      </c>
      <c r="J11" s="24">
        <f t="shared" si="7"/>
        <v>0</v>
      </c>
      <c r="K11" s="5">
        <f t="shared" si="8"/>
        <v>-17</v>
      </c>
      <c r="M11" s="5">
        <f t="shared" si="1"/>
        <v>3</v>
      </c>
      <c r="N11" s="24">
        <f t="shared" si="9"/>
        <v>0.10714285714285714</v>
      </c>
      <c r="O11" s="5">
        <f t="shared" si="12"/>
        <v>-20</v>
      </c>
      <c r="Q11" s="5">
        <f t="shared" si="2"/>
        <v>-3</v>
      </c>
      <c r="R11" s="24">
        <f t="shared" si="10"/>
        <v>-0.12</v>
      </c>
      <c r="S11" s="5">
        <f t="shared" si="3"/>
        <v>-17</v>
      </c>
      <c r="U11" s="5" t="str">
        <f t="shared" si="11"/>
        <v>Pass</v>
      </c>
      <c r="V11" s="5" t="str">
        <f t="shared" si="4"/>
        <v>Pass</v>
      </c>
      <c r="W11" s="5" t="str">
        <f t="shared" si="5"/>
        <v>Pass</v>
      </c>
      <c r="X11" s="5" t="str">
        <f t="shared" si="6"/>
        <v>Pass</v>
      </c>
    </row>
    <row r="12" spans="2:24" x14ac:dyDescent="0.25">
      <c r="B12" s="5">
        <v>23978</v>
      </c>
      <c r="D12" s="4">
        <v>25</v>
      </c>
      <c r="E12" s="5">
        <v>25</v>
      </c>
      <c r="F12" s="5">
        <v>15</v>
      </c>
      <c r="G12" s="5">
        <v>20</v>
      </c>
      <c r="I12" s="5">
        <f t="shared" si="0"/>
        <v>0</v>
      </c>
      <c r="J12" s="24">
        <f t="shared" si="7"/>
        <v>0</v>
      </c>
      <c r="K12" s="5">
        <f t="shared" si="8"/>
        <v>-17</v>
      </c>
      <c r="M12" s="5">
        <f t="shared" si="1"/>
        <v>-10</v>
      </c>
      <c r="N12" s="24">
        <f t="shared" si="9"/>
        <v>-0.66666666666666663</v>
      </c>
      <c r="O12" s="5">
        <f t="shared" si="12"/>
        <v>-7</v>
      </c>
      <c r="Q12" s="5">
        <f t="shared" si="2"/>
        <v>5</v>
      </c>
      <c r="R12" s="24">
        <f t="shared" si="10"/>
        <v>0.25</v>
      </c>
      <c r="S12" s="5">
        <f t="shared" si="3"/>
        <v>-12</v>
      </c>
      <c r="U12" s="5" t="str">
        <f t="shared" si="11"/>
        <v>Pass</v>
      </c>
      <c r="V12" s="5" t="str">
        <f t="shared" si="4"/>
        <v>Pass</v>
      </c>
      <c r="W12" s="5" t="str">
        <f t="shared" si="5"/>
        <v>Pass</v>
      </c>
      <c r="X12" s="5" t="str">
        <f t="shared" si="6"/>
        <v>Pass</v>
      </c>
    </row>
    <row r="13" spans="2:24" x14ac:dyDescent="0.25">
      <c r="B13" s="5">
        <v>24050</v>
      </c>
      <c r="D13" s="4">
        <v>25</v>
      </c>
      <c r="E13" s="5">
        <v>24</v>
      </c>
      <c r="F13" s="5">
        <v>25</v>
      </c>
      <c r="G13" s="5">
        <v>25</v>
      </c>
      <c r="I13" s="5">
        <f t="shared" si="0"/>
        <v>-1</v>
      </c>
      <c r="J13" s="24">
        <f t="shared" si="7"/>
        <v>-4.1666666666666664E-2</v>
      </c>
      <c r="K13" s="5">
        <f t="shared" si="8"/>
        <v>-16</v>
      </c>
      <c r="M13" s="5">
        <f t="shared" si="1"/>
        <v>1</v>
      </c>
      <c r="N13" s="24">
        <f t="shared" si="9"/>
        <v>0.04</v>
      </c>
      <c r="O13" s="5">
        <f t="shared" si="12"/>
        <v>-17</v>
      </c>
      <c r="Q13" s="5">
        <f t="shared" si="2"/>
        <v>0</v>
      </c>
      <c r="R13" s="24">
        <f t="shared" si="10"/>
        <v>0</v>
      </c>
      <c r="S13" s="5">
        <f t="shared" si="3"/>
        <v>-17</v>
      </c>
      <c r="U13" s="5" t="str">
        <f t="shared" si="11"/>
        <v>Pass</v>
      </c>
      <c r="V13" s="5" t="str">
        <f t="shared" si="4"/>
        <v>Pass</v>
      </c>
      <c r="W13" s="5" t="str">
        <f t="shared" si="5"/>
        <v>Pass</v>
      </c>
      <c r="X13" s="5" t="str">
        <f t="shared" si="6"/>
        <v>Pass</v>
      </c>
    </row>
    <row r="14" spans="2:24" x14ac:dyDescent="0.25">
      <c r="B14" s="5">
        <v>24276</v>
      </c>
      <c r="D14" s="4">
        <v>25</v>
      </c>
      <c r="E14" s="5">
        <v>22</v>
      </c>
      <c r="F14" s="5">
        <v>20</v>
      </c>
      <c r="G14" s="5">
        <v>22</v>
      </c>
      <c r="I14" s="5">
        <f t="shared" si="0"/>
        <v>-3</v>
      </c>
      <c r="J14" s="24">
        <f t="shared" si="7"/>
        <v>-0.13636363636363635</v>
      </c>
      <c r="K14" s="5">
        <f t="shared" si="8"/>
        <v>-14</v>
      </c>
      <c r="M14" s="5">
        <f t="shared" si="1"/>
        <v>-2</v>
      </c>
      <c r="N14" s="24">
        <f t="shared" si="9"/>
        <v>-0.1</v>
      </c>
      <c r="O14" s="5">
        <f t="shared" si="12"/>
        <v>-12</v>
      </c>
      <c r="Q14" s="5">
        <f t="shared" si="2"/>
        <v>2</v>
      </c>
      <c r="R14" s="24">
        <f t="shared" si="10"/>
        <v>9.0909090909090912E-2</v>
      </c>
      <c r="S14" s="5">
        <f t="shared" si="3"/>
        <v>-14</v>
      </c>
      <c r="U14" s="5" t="str">
        <f t="shared" si="11"/>
        <v>Pass</v>
      </c>
      <c r="V14" s="5" t="str">
        <f t="shared" si="4"/>
        <v>Pass</v>
      </c>
      <c r="W14" s="5" t="str">
        <f t="shared" si="5"/>
        <v>Pass</v>
      </c>
      <c r="X14" s="5" t="str">
        <f t="shared" si="6"/>
        <v>Pass</v>
      </c>
    </row>
    <row r="15" spans="2:24" x14ac:dyDescent="0.25">
      <c r="B15" s="5">
        <v>24356</v>
      </c>
      <c r="D15" s="4">
        <v>25</v>
      </c>
      <c r="E15" s="5">
        <v>21</v>
      </c>
      <c r="F15" s="5">
        <v>15</v>
      </c>
      <c r="G15" s="5">
        <v>12</v>
      </c>
      <c r="I15" s="5">
        <f t="shared" si="0"/>
        <v>-4</v>
      </c>
      <c r="J15" s="24">
        <f t="shared" si="7"/>
        <v>-0.19047619047619047</v>
      </c>
      <c r="K15" s="5">
        <f t="shared" si="8"/>
        <v>-13</v>
      </c>
      <c r="M15" s="5">
        <f t="shared" si="1"/>
        <v>-6</v>
      </c>
      <c r="N15" s="24">
        <f t="shared" si="9"/>
        <v>-0.4</v>
      </c>
      <c r="O15" s="5">
        <f t="shared" si="12"/>
        <v>-7</v>
      </c>
      <c r="Q15" s="5">
        <f t="shared" si="2"/>
        <v>-3</v>
      </c>
      <c r="R15" s="24">
        <f t="shared" si="10"/>
        <v>-0.25</v>
      </c>
      <c r="S15" s="5">
        <f t="shared" si="3"/>
        <v>-4</v>
      </c>
      <c r="U15" s="5" t="str">
        <f t="shared" si="11"/>
        <v>Pass</v>
      </c>
      <c r="V15" s="5" t="str">
        <f t="shared" si="4"/>
        <v>Pass</v>
      </c>
      <c r="W15" s="5" t="str">
        <f t="shared" si="5"/>
        <v>Pass</v>
      </c>
      <c r="X15" s="5" t="str">
        <f t="shared" si="6"/>
        <v>Pass</v>
      </c>
    </row>
    <row r="16" spans="2:24" x14ac:dyDescent="0.25">
      <c r="B16" s="5">
        <v>24512</v>
      </c>
      <c r="D16" s="4">
        <v>15</v>
      </c>
      <c r="E16" s="5">
        <v>25</v>
      </c>
      <c r="F16" s="5">
        <v>26</v>
      </c>
      <c r="G16" s="5">
        <v>26</v>
      </c>
      <c r="I16" s="5">
        <f t="shared" si="0"/>
        <v>10</v>
      </c>
      <c r="J16" s="24">
        <f t="shared" si="7"/>
        <v>0.4</v>
      </c>
      <c r="K16" s="5">
        <f t="shared" si="8"/>
        <v>-17</v>
      </c>
      <c r="M16" s="5">
        <f t="shared" si="1"/>
        <v>1</v>
      </c>
      <c r="N16" s="24">
        <f t="shared" si="9"/>
        <v>3.8461538461538464E-2</v>
      </c>
      <c r="O16" s="5">
        <f t="shared" si="12"/>
        <v>-18</v>
      </c>
      <c r="Q16" s="5">
        <f t="shared" si="2"/>
        <v>0</v>
      </c>
      <c r="R16" s="24">
        <f t="shared" si="10"/>
        <v>0</v>
      </c>
      <c r="S16" s="5">
        <f t="shared" si="3"/>
        <v>-18</v>
      </c>
      <c r="U16" s="5" t="str">
        <f t="shared" si="11"/>
        <v>Pass</v>
      </c>
      <c r="V16" s="5" t="str">
        <f t="shared" si="4"/>
        <v>Pass</v>
      </c>
      <c r="W16" s="5" t="str">
        <f t="shared" si="5"/>
        <v>Pass</v>
      </c>
      <c r="X16" s="5" t="str">
        <f t="shared" si="6"/>
        <v>Pass</v>
      </c>
    </row>
    <row r="17" spans="2:24" x14ac:dyDescent="0.25">
      <c r="B17" s="5">
        <v>24658</v>
      </c>
      <c r="D17" s="4">
        <v>25</v>
      </c>
      <c r="E17" s="5">
        <v>26</v>
      </c>
      <c r="F17" s="5">
        <v>28</v>
      </c>
      <c r="G17" s="5">
        <v>30</v>
      </c>
      <c r="I17" s="5">
        <f t="shared" si="0"/>
        <v>1</v>
      </c>
      <c r="J17" s="24">
        <f t="shared" si="7"/>
        <v>3.8461538461538464E-2</v>
      </c>
      <c r="K17" s="5">
        <f t="shared" si="8"/>
        <v>-18</v>
      </c>
      <c r="M17" s="5">
        <f t="shared" si="1"/>
        <v>2</v>
      </c>
      <c r="N17" s="24">
        <f t="shared" si="9"/>
        <v>7.1428571428571425E-2</v>
      </c>
      <c r="O17" s="5">
        <f t="shared" si="12"/>
        <v>-20</v>
      </c>
      <c r="Q17" s="5">
        <f t="shared" si="2"/>
        <v>2</v>
      </c>
      <c r="R17" s="24">
        <f t="shared" si="10"/>
        <v>6.6666666666666666E-2</v>
      </c>
      <c r="S17" s="5">
        <f t="shared" si="3"/>
        <v>-22</v>
      </c>
      <c r="U17" s="5" t="str">
        <f t="shared" si="11"/>
        <v>Pass</v>
      </c>
      <c r="V17" s="5" t="str">
        <f t="shared" si="4"/>
        <v>Pass</v>
      </c>
      <c r="W17" s="5" t="str">
        <f t="shared" si="5"/>
        <v>Pass</v>
      </c>
      <c r="X17" s="5" t="str">
        <f t="shared" si="6"/>
        <v>Pass</v>
      </c>
    </row>
    <row r="18" spans="2:24" x14ac:dyDescent="0.25">
      <c r="B18" s="5">
        <v>24819</v>
      </c>
      <c r="D18" s="4">
        <v>25</v>
      </c>
      <c r="E18" s="5">
        <v>26</v>
      </c>
      <c r="F18" s="5">
        <v>25</v>
      </c>
      <c r="G18" s="5">
        <v>19</v>
      </c>
      <c r="I18" s="5">
        <f t="shared" si="0"/>
        <v>1</v>
      </c>
      <c r="J18" s="24">
        <f t="shared" si="7"/>
        <v>3.8461538461538464E-2</v>
      </c>
      <c r="K18" s="5">
        <f t="shared" si="8"/>
        <v>-18</v>
      </c>
      <c r="M18" s="5">
        <f t="shared" si="1"/>
        <v>-1</v>
      </c>
      <c r="N18" s="24">
        <f t="shared" si="9"/>
        <v>-0.04</v>
      </c>
      <c r="O18" s="5">
        <f t="shared" si="12"/>
        <v>-17</v>
      </c>
      <c r="Q18" s="5">
        <f t="shared" si="2"/>
        <v>-6</v>
      </c>
      <c r="R18" s="24">
        <f t="shared" si="10"/>
        <v>-0.31578947368421051</v>
      </c>
      <c r="S18" s="5">
        <f t="shared" si="3"/>
        <v>-11</v>
      </c>
      <c r="U18" s="5" t="str">
        <f t="shared" si="11"/>
        <v>Pass</v>
      </c>
      <c r="V18" s="5" t="str">
        <f t="shared" si="4"/>
        <v>Pass</v>
      </c>
      <c r="W18" s="5" t="str">
        <f t="shared" si="5"/>
        <v>Pass</v>
      </c>
      <c r="X18" s="5" t="str">
        <f t="shared" si="6"/>
        <v>Pass</v>
      </c>
    </row>
    <row r="19" spans="2:24" x14ac:dyDescent="0.25">
      <c r="B19" s="5">
        <v>24931</v>
      </c>
      <c r="D19" s="4">
        <v>25</v>
      </c>
      <c r="E19" s="5">
        <v>24</v>
      </c>
      <c r="F19" s="5">
        <v>20</v>
      </c>
      <c r="G19" s="5">
        <v>20</v>
      </c>
      <c r="I19" s="5">
        <f t="shared" si="0"/>
        <v>-1</v>
      </c>
      <c r="J19" s="24">
        <f t="shared" si="7"/>
        <v>-4.1666666666666664E-2</v>
      </c>
      <c r="K19" s="5">
        <f t="shared" si="8"/>
        <v>-16</v>
      </c>
      <c r="M19" s="5">
        <f t="shared" si="1"/>
        <v>-4</v>
      </c>
      <c r="N19" s="24">
        <f t="shared" si="9"/>
        <v>-0.2</v>
      </c>
      <c r="O19" s="5">
        <f t="shared" si="12"/>
        <v>-12</v>
      </c>
      <c r="Q19" s="5">
        <f t="shared" si="2"/>
        <v>0</v>
      </c>
      <c r="R19" s="24">
        <f t="shared" si="10"/>
        <v>0</v>
      </c>
      <c r="S19" s="5">
        <f t="shared" si="3"/>
        <v>-12</v>
      </c>
      <c r="U19" s="5" t="str">
        <f t="shared" si="11"/>
        <v>Pass</v>
      </c>
      <c r="V19" s="5" t="str">
        <f t="shared" si="4"/>
        <v>Pass</v>
      </c>
      <c r="W19" s="5" t="str">
        <f t="shared" si="5"/>
        <v>Pass</v>
      </c>
      <c r="X19" s="5" t="str">
        <f t="shared" si="6"/>
        <v>Pass</v>
      </c>
    </row>
    <row r="20" spans="2:24" x14ac:dyDescent="0.25">
      <c r="B20" s="5">
        <v>24972</v>
      </c>
      <c r="D20" s="4">
        <v>25</v>
      </c>
      <c r="E20" s="5">
        <v>25</v>
      </c>
      <c r="F20" s="5">
        <v>15</v>
      </c>
      <c r="G20" s="5">
        <v>18</v>
      </c>
      <c r="I20" s="5">
        <f t="shared" si="0"/>
        <v>0</v>
      </c>
      <c r="J20" s="24">
        <f t="shared" si="7"/>
        <v>0</v>
      </c>
      <c r="K20" s="5">
        <f t="shared" si="8"/>
        <v>-17</v>
      </c>
      <c r="M20" s="5">
        <f t="shared" si="1"/>
        <v>-10</v>
      </c>
      <c r="N20" s="24">
        <f t="shared" si="9"/>
        <v>-0.66666666666666663</v>
      </c>
      <c r="O20" s="5">
        <f t="shared" si="12"/>
        <v>-7</v>
      </c>
      <c r="Q20" s="5">
        <f t="shared" si="2"/>
        <v>3</v>
      </c>
      <c r="R20" s="24">
        <f t="shared" si="10"/>
        <v>0.16666666666666666</v>
      </c>
      <c r="S20" s="5">
        <f t="shared" si="3"/>
        <v>-10</v>
      </c>
      <c r="U20" s="5" t="str">
        <f t="shared" si="11"/>
        <v>Pass</v>
      </c>
      <c r="V20" s="5" t="str">
        <f t="shared" si="4"/>
        <v>Pass</v>
      </c>
      <c r="W20" s="5" t="str">
        <f t="shared" si="5"/>
        <v>Pass</v>
      </c>
      <c r="X20" s="5" t="str">
        <f t="shared" si="6"/>
        <v>Pass</v>
      </c>
    </row>
    <row r="21" spans="2:24" x14ac:dyDescent="0.25">
      <c r="B21" s="5">
        <v>25313</v>
      </c>
      <c r="D21" s="4">
        <v>25</v>
      </c>
      <c r="E21" s="4">
        <v>25</v>
      </c>
      <c r="F21" s="4">
        <v>20</v>
      </c>
      <c r="G21" s="4">
        <v>22</v>
      </c>
      <c r="I21" s="5">
        <f t="shared" si="0"/>
        <v>0</v>
      </c>
      <c r="J21" s="24">
        <f t="shared" si="7"/>
        <v>0</v>
      </c>
      <c r="K21" s="5">
        <f t="shared" si="8"/>
        <v>-17</v>
      </c>
      <c r="M21" s="5">
        <f t="shared" si="1"/>
        <v>-5</v>
      </c>
      <c r="N21" s="24">
        <f t="shared" si="9"/>
        <v>-0.25</v>
      </c>
      <c r="O21" s="5">
        <f t="shared" si="12"/>
        <v>-12</v>
      </c>
      <c r="Q21" s="5">
        <f t="shared" si="2"/>
        <v>2</v>
      </c>
      <c r="R21" s="24">
        <f t="shared" si="10"/>
        <v>9.0909090909090912E-2</v>
      </c>
      <c r="S21" s="5">
        <f t="shared" si="3"/>
        <v>-14</v>
      </c>
      <c r="U21" s="5" t="str">
        <f t="shared" si="11"/>
        <v>Pass</v>
      </c>
      <c r="V21" s="5" t="str">
        <f t="shared" si="4"/>
        <v>Pass</v>
      </c>
      <c r="W21" s="5" t="str">
        <f t="shared" si="5"/>
        <v>Pass</v>
      </c>
      <c r="X21" s="5" t="str">
        <f t="shared" si="6"/>
        <v>Pass</v>
      </c>
    </row>
    <row r="22" spans="2:24" x14ac:dyDescent="0.25">
      <c r="B22" s="5">
        <v>25325</v>
      </c>
      <c r="D22" s="4">
        <v>25</v>
      </c>
      <c r="E22" s="5">
        <v>20</v>
      </c>
      <c r="F22" s="4">
        <v>23</v>
      </c>
      <c r="G22" s="4">
        <v>28</v>
      </c>
      <c r="I22" s="5">
        <f t="shared" si="0"/>
        <v>-5</v>
      </c>
      <c r="J22" s="24">
        <f t="shared" si="7"/>
        <v>-0.25</v>
      </c>
      <c r="K22" s="5">
        <f t="shared" si="8"/>
        <v>-12</v>
      </c>
      <c r="M22" s="5">
        <f t="shared" si="1"/>
        <v>3</v>
      </c>
      <c r="N22" s="24">
        <f t="shared" si="9"/>
        <v>0.13043478260869565</v>
      </c>
      <c r="O22" s="5">
        <f t="shared" si="12"/>
        <v>-15</v>
      </c>
      <c r="Q22" s="5">
        <f t="shared" si="2"/>
        <v>5</v>
      </c>
      <c r="R22" s="24">
        <f t="shared" si="10"/>
        <v>0.17857142857142858</v>
      </c>
      <c r="S22" s="5">
        <f t="shared" si="3"/>
        <v>-20</v>
      </c>
      <c r="U22" s="5" t="str">
        <f t="shared" si="11"/>
        <v>Pass</v>
      </c>
      <c r="V22" s="5" t="str">
        <f t="shared" si="4"/>
        <v>Pass</v>
      </c>
      <c r="W22" s="5" t="str">
        <f t="shared" si="5"/>
        <v>Pass</v>
      </c>
      <c r="X22" s="5" t="str">
        <f t="shared" si="6"/>
        <v>Pass</v>
      </c>
    </row>
    <row r="23" spans="2:24" x14ac:dyDescent="0.25">
      <c r="B23" s="5">
        <v>25330</v>
      </c>
      <c r="D23" s="4">
        <v>24</v>
      </c>
      <c r="E23" s="5">
        <v>25</v>
      </c>
      <c r="F23" s="4">
        <v>29</v>
      </c>
      <c r="G23" s="4">
        <v>30</v>
      </c>
      <c r="I23" s="5">
        <f t="shared" si="0"/>
        <v>1</v>
      </c>
      <c r="J23" s="24">
        <f t="shared" si="7"/>
        <v>0.04</v>
      </c>
      <c r="K23" s="5">
        <f t="shared" si="8"/>
        <v>-17</v>
      </c>
      <c r="M23" s="5">
        <f t="shared" si="1"/>
        <v>4</v>
      </c>
      <c r="N23" s="24">
        <f t="shared" si="9"/>
        <v>0.13793103448275862</v>
      </c>
      <c r="O23" s="5">
        <f t="shared" si="12"/>
        <v>-21</v>
      </c>
      <c r="Q23" s="5">
        <f t="shared" si="2"/>
        <v>1</v>
      </c>
      <c r="R23" s="24">
        <f t="shared" si="10"/>
        <v>3.3333333333333333E-2</v>
      </c>
      <c r="S23" s="5">
        <f t="shared" si="3"/>
        <v>-22</v>
      </c>
      <c r="U23" s="5" t="str">
        <f t="shared" si="11"/>
        <v>Pass</v>
      </c>
      <c r="V23" s="5" t="str">
        <f t="shared" si="4"/>
        <v>Pass</v>
      </c>
      <c r="W23" s="5" t="str">
        <f t="shared" si="5"/>
        <v>Pass</v>
      </c>
      <c r="X23" s="5" t="str">
        <f t="shared" si="6"/>
        <v>Pass</v>
      </c>
    </row>
    <row r="24" spans="2:24" x14ac:dyDescent="0.25">
      <c r="B24" s="5">
        <v>25331</v>
      </c>
      <c r="D24" s="4">
        <v>25</v>
      </c>
      <c r="E24" s="4">
        <v>25</v>
      </c>
      <c r="F24" s="4">
        <v>32</v>
      </c>
      <c r="G24" s="4">
        <v>29</v>
      </c>
      <c r="I24" s="5">
        <f t="shared" si="0"/>
        <v>0</v>
      </c>
      <c r="J24" s="24">
        <f t="shared" si="7"/>
        <v>0</v>
      </c>
      <c r="K24" s="5">
        <f t="shared" si="8"/>
        <v>-17</v>
      </c>
      <c r="M24" s="5">
        <f t="shared" si="1"/>
        <v>7</v>
      </c>
      <c r="N24" s="24">
        <f t="shared" si="9"/>
        <v>0.21875</v>
      </c>
      <c r="O24" s="5">
        <f t="shared" si="12"/>
        <v>-24</v>
      </c>
      <c r="Q24" s="5">
        <f t="shared" si="2"/>
        <v>-3</v>
      </c>
      <c r="R24" s="24">
        <f t="shared" si="10"/>
        <v>-0.10344827586206896</v>
      </c>
      <c r="S24" s="5">
        <f t="shared" si="3"/>
        <v>-21</v>
      </c>
      <c r="U24" s="5" t="str">
        <f t="shared" si="11"/>
        <v>Pass</v>
      </c>
      <c r="V24" s="5" t="str">
        <f t="shared" si="4"/>
        <v>Pass</v>
      </c>
      <c r="W24" s="5" t="str">
        <f t="shared" si="5"/>
        <v>Pass</v>
      </c>
      <c r="X24" s="5" t="str">
        <f t="shared" si="6"/>
        <v>Pass</v>
      </c>
    </row>
    <row r="25" spans="2:24" x14ac:dyDescent="0.25">
      <c r="B25" s="5">
        <v>25333</v>
      </c>
      <c r="D25" s="4">
        <v>25</v>
      </c>
      <c r="E25" s="5">
        <v>25</v>
      </c>
      <c r="F25" s="4">
        <v>35</v>
      </c>
      <c r="G25" s="4">
        <v>40</v>
      </c>
      <c r="I25" s="5">
        <f t="shared" si="0"/>
        <v>0</v>
      </c>
      <c r="J25" s="24">
        <f t="shared" si="7"/>
        <v>0</v>
      </c>
      <c r="K25" s="5">
        <f t="shared" si="8"/>
        <v>-17</v>
      </c>
      <c r="M25" s="5">
        <f t="shared" si="1"/>
        <v>10</v>
      </c>
      <c r="N25" s="24">
        <f t="shared" si="9"/>
        <v>0.2857142857142857</v>
      </c>
      <c r="O25" s="5">
        <f t="shared" si="12"/>
        <v>-27</v>
      </c>
      <c r="Q25" s="5">
        <f t="shared" si="2"/>
        <v>5</v>
      </c>
      <c r="R25" s="24">
        <f t="shared" si="10"/>
        <v>0.125</v>
      </c>
      <c r="S25" s="5">
        <f t="shared" si="3"/>
        <v>-32</v>
      </c>
      <c r="U25" s="5" t="str">
        <f t="shared" si="11"/>
        <v>Pass</v>
      </c>
      <c r="V25" s="5" t="str">
        <f t="shared" si="4"/>
        <v>Pass</v>
      </c>
      <c r="W25" s="5" t="str">
        <f t="shared" si="5"/>
        <v>Pass</v>
      </c>
      <c r="X25" s="5" t="str">
        <f t="shared" si="6"/>
        <v>Pass</v>
      </c>
    </row>
    <row r="26" spans="2:24" x14ac:dyDescent="0.25">
      <c r="B26" s="5">
        <v>25344</v>
      </c>
      <c r="D26" s="4">
        <v>25</v>
      </c>
      <c r="E26" s="5">
        <v>24</v>
      </c>
      <c r="F26" s="4">
        <v>25</v>
      </c>
      <c r="G26" s="4">
        <v>25</v>
      </c>
      <c r="I26" s="5">
        <f t="shared" si="0"/>
        <v>-1</v>
      </c>
      <c r="J26" s="24">
        <f t="shared" si="7"/>
        <v>-4.1666666666666664E-2</v>
      </c>
      <c r="K26" s="5">
        <f t="shared" si="8"/>
        <v>-16</v>
      </c>
      <c r="M26" s="5">
        <f t="shared" si="1"/>
        <v>1</v>
      </c>
      <c r="N26" s="24">
        <f t="shared" si="9"/>
        <v>0.04</v>
      </c>
      <c r="O26" s="5">
        <f t="shared" si="12"/>
        <v>-17</v>
      </c>
      <c r="Q26" s="5">
        <f t="shared" si="2"/>
        <v>0</v>
      </c>
      <c r="R26" s="24">
        <f t="shared" si="10"/>
        <v>0</v>
      </c>
      <c r="S26" s="5">
        <f t="shared" si="3"/>
        <v>-17</v>
      </c>
      <c r="U26" s="5" t="str">
        <f t="shared" si="11"/>
        <v>Pass</v>
      </c>
      <c r="V26" s="5" t="str">
        <f t="shared" si="4"/>
        <v>Pass</v>
      </c>
      <c r="W26" s="5" t="str">
        <f t="shared" si="5"/>
        <v>Pass</v>
      </c>
      <c r="X26" s="5" t="str">
        <f t="shared" si="6"/>
        <v>Pass</v>
      </c>
    </row>
    <row r="27" spans="2:24" x14ac:dyDescent="0.25">
      <c r="B27" s="5">
        <v>25351</v>
      </c>
      <c r="D27" s="4">
        <v>25</v>
      </c>
      <c r="E27" s="5">
        <v>25</v>
      </c>
      <c r="F27" s="4">
        <v>17</v>
      </c>
      <c r="G27" s="4">
        <v>17</v>
      </c>
      <c r="I27" s="5">
        <f t="shared" si="0"/>
        <v>0</v>
      </c>
      <c r="J27" s="24">
        <f t="shared" si="7"/>
        <v>0</v>
      </c>
      <c r="K27" s="5">
        <f t="shared" si="8"/>
        <v>-17</v>
      </c>
      <c r="M27" s="5">
        <f t="shared" si="1"/>
        <v>-8</v>
      </c>
      <c r="N27" s="24">
        <f t="shared" si="9"/>
        <v>-0.47058823529411764</v>
      </c>
      <c r="O27" s="5">
        <f t="shared" si="12"/>
        <v>-9</v>
      </c>
      <c r="Q27" s="5">
        <f t="shared" si="2"/>
        <v>0</v>
      </c>
      <c r="R27" s="24">
        <f t="shared" si="10"/>
        <v>0</v>
      </c>
      <c r="S27" s="5">
        <f t="shared" si="3"/>
        <v>-9</v>
      </c>
      <c r="U27" s="5" t="str">
        <f t="shared" si="11"/>
        <v>Pass</v>
      </c>
      <c r="V27" s="5" t="str">
        <f t="shared" si="4"/>
        <v>Pass</v>
      </c>
      <c r="W27" s="5" t="str">
        <f t="shared" si="5"/>
        <v>Pass</v>
      </c>
      <c r="X27" s="5" t="str">
        <f t="shared" si="6"/>
        <v>Pass</v>
      </c>
    </row>
    <row r="28" spans="2:24" x14ac:dyDescent="0.25">
      <c r="B28" s="5">
        <v>25353</v>
      </c>
      <c r="D28" s="4">
        <v>25</v>
      </c>
      <c r="E28" s="5">
        <v>25</v>
      </c>
      <c r="F28" s="4">
        <v>23</v>
      </c>
      <c r="G28" s="4">
        <v>25</v>
      </c>
      <c r="I28" s="5">
        <f t="shared" si="0"/>
        <v>0</v>
      </c>
      <c r="J28" s="24">
        <f t="shared" si="7"/>
        <v>0</v>
      </c>
      <c r="K28" s="5">
        <f t="shared" si="8"/>
        <v>-17</v>
      </c>
      <c r="M28" s="5">
        <f t="shared" si="1"/>
        <v>-2</v>
      </c>
      <c r="N28" s="24">
        <f t="shared" si="9"/>
        <v>-8.6956521739130432E-2</v>
      </c>
      <c r="O28" s="5">
        <f t="shared" si="12"/>
        <v>-15</v>
      </c>
      <c r="Q28" s="5">
        <f t="shared" si="2"/>
        <v>2</v>
      </c>
      <c r="R28" s="24">
        <f t="shared" si="10"/>
        <v>0.08</v>
      </c>
      <c r="S28" s="5">
        <f t="shared" si="3"/>
        <v>-17</v>
      </c>
      <c r="U28" s="5" t="str">
        <f t="shared" si="11"/>
        <v>Pass</v>
      </c>
      <c r="V28" s="5" t="str">
        <f t="shared" si="4"/>
        <v>Pass</v>
      </c>
      <c r="W28" s="5" t="str">
        <f t="shared" si="5"/>
        <v>Pass</v>
      </c>
      <c r="X28" s="5" t="str">
        <f t="shared" si="6"/>
        <v>Pass</v>
      </c>
    </row>
    <row r="29" spans="2:24" x14ac:dyDescent="0.25">
      <c r="B29" s="5">
        <v>25356</v>
      </c>
      <c r="D29" s="4">
        <v>15</v>
      </c>
      <c r="E29" s="5">
        <v>14</v>
      </c>
      <c r="F29" s="4">
        <v>28</v>
      </c>
      <c r="G29" s="4">
        <v>30</v>
      </c>
      <c r="I29" s="5">
        <f t="shared" si="0"/>
        <v>-1</v>
      </c>
      <c r="J29" s="24">
        <f t="shared" si="7"/>
        <v>-7.1428571428571425E-2</v>
      </c>
      <c r="K29" s="5">
        <f t="shared" si="8"/>
        <v>-6</v>
      </c>
      <c r="M29" s="5">
        <f t="shared" si="1"/>
        <v>14</v>
      </c>
      <c r="N29" s="24">
        <f t="shared" si="9"/>
        <v>0.5</v>
      </c>
      <c r="O29" s="5">
        <f t="shared" si="12"/>
        <v>-20</v>
      </c>
      <c r="Q29" s="5">
        <f t="shared" si="2"/>
        <v>2</v>
      </c>
      <c r="R29" s="24">
        <f t="shared" si="10"/>
        <v>6.6666666666666666E-2</v>
      </c>
      <c r="S29" s="5">
        <f t="shared" si="3"/>
        <v>-22</v>
      </c>
      <c r="U29" s="5" t="str">
        <f t="shared" si="11"/>
        <v>Pass</v>
      </c>
      <c r="V29" s="5" t="str">
        <f t="shared" si="4"/>
        <v>Pass</v>
      </c>
      <c r="W29" s="5" t="str">
        <f t="shared" si="5"/>
        <v>Pass</v>
      </c>
      <c r="X29" s="5" t="str">
        <f t="shared" si="6"/>
        <v>Pass</v>
      </c>
    </row>
    <row r="30" spans="2:24" x14ac:dyDescent="0.25">
      <c r="B30" s="5">
        <v>25364</v>
      </c>
      <c r="D30" s="4">
        <v>25</v>
      </c>
      <c r="E30" s="5">
        <v>25</v>
      </c>
      <c r="F30" s="4">
        <v>30</v>
      </c>
      <c r="G30" s="4">
        <v>30</v>
      </c>
      <c r="I30" s="5">
        <f t="shared" si="0"/>
        <v>0</v>
      </c>
      <c r="J30" s="24">
        <f t="shared" si="7"/>
        <v>0</v>
      </c>
      <c r="K30" s="5">
        <f t="shared" si="8"/>
        <v>-17</v>
      </c>
      <c r="M30" s="5">
        <f t="shared" si="1"/>
        <v>5</v>
      </c>
      <c r="N30" s="24">
        <f t="shared" si="9"/>
        <v>0.16666666666666666</v>
      </c>
      <c r="O30" s="5">
        <f t="shared" si="12"/>
        <v>-22</v>
      </c>
      <c r="Q30" s="5">
        <f t="shared" si="2"/>
        <v>0</v>
      </c>
      <c r="R30" s="24">
        <f t="shared" si="10"/>
        <v>0</v>
      </c>
      <c r="S30" s="5">
        <f t="shared" si="3"/>
        <v>-22</v>
      </c>
      <c r="U30" s="5" t="str">
        <f t="shared" si="11"/>
        <v>Pass</v>
      </c>
      <c r="V30" s="5" t="str">
        <f t="shared" si="4"/>
        <v>Pass</v>
      </c>
      <c r="W30" s="5" t="str">
        <f t="shared" si="5"/>
        <v>Pass</v>
      </c>
      <c r="X30" s="5" t="str">
        <f t="shared" si="6"/>
        <v>Pass</v>
      </c>
    </row>
    <row r="31" spans="2:24" x14ac:dyDescent="0.25">
      <c r="B31" s="5">
        <v>25392</v>
      </c>
      <c r="D31" s="4">
        <v>25</v>
      </c>
      <c r="E31" s="5">
        <v>50</v>
      </c>
      <c r="F31" s="4">
        <v>29</v>
      </c>
      <c r="G31" s="4">
        <v>25</v>
      </c>
      <c r="I31" s="5">
        <f t="shared" si="0"/>
        <v>25</v>
      </c>
      <c r="J31" s="24">
        <f t="shared" si="7"/>
        <v>0.5</v>
      </c>
      <c r="K31" s="5">
        <f t="shared" si="8"/>
        <v>-42</v>
      </c>
      <c r="M31" s="5">
        <f t="shared" si="1"/>
        <v>-21</v>
      </c>
      <c r="N31" s="24">
        <f t="shared" si="9"/>
        <v>-0.72413793103448276</v>
      </c>
      <c r="O31" s="5">
        <f t="shared" si="12"/>
        <v>-21</v>
      </c>
      <c r="Q31" s="5">
        <f t="shared" si="2"/>
        <v>-4</v>
      </c>
      <c r="R31" s="24">
        <f t="shared" si="10"/>
        <v>-0.16</v>
      </c>
      <c r="S31" s="5">
        <f t="shared" si="3"/>
        <v>-17</v>
      </c>
      <c r="U31" s="5" t="str">
        <f t="shared" si="11"/>
        <v>Pass</v>
      </c>
      <c r="V31" s="5" t="str">
        <f t="shared" si="4"/>
        <v>Pass</v>
      </c>
      <c r="W31" s="5" t="str">
        <f t="shared" si="5"/>
        <v>Pass</v>
      </c>
      <c r="X31" s="5" t="str">
        <f t="shared" si="6"/>
        <v>Pass</v>
      </c>
    </row>
    <row r="32" spans="2:24" x14ac:dyDescent="0.25">
      <c r="B32" s="5">
        <v>25397</v>
      </c>
      <c r="D32" s="4">
        <v>25</v>
      </c>
      <c r="E32" s="5">
        <v>30</v>
      </c>
      <c r="F32" s="4">
        <v>25</v>
      </c>
      <c r="G32" s="4">
        <v>25</v>
      </c>
      <c r="I32" s="5">
        <f t="shared" si="0"/>
        <v>5</v>
      </c>
      <c r="J32" s="24">
        <f t="shared" si="7"/>
        <v>0.16666666666666666</v>
      </c>
      <c r="K32" s="5">
        <f t="shared" si="8"/>
        <v>-22</v>
      </c>
      <c r="M32" s="5">
        <f t="shared" si="1"/>
        <v>-5</v>
      </c>
      <c r="N32" s="24">
        <f t="shared" si="9"/>
        <v>-0.2</v>
      </c>
      <c r="O32" s="5">
        <f t="shared" si="12"/>
        <v>-17</v>
      </c>
      <c r="Q32" s="5">
        <f t="shared" si="2"/>
        <v>0</v>
      </c>
      <c r="R32" s="24">
        <f t="shared" si="10"/>
        <v>0</v>
      </c>
      <c r="S32" s="5">
        <f t="shared" si="3"/>
        <v>-17</v>
      </c>
      <c r="U32" s="5" t="str">
        <f t="shared" si="11"/>
        <v>Pass</v>
      </c>
      <c r="V32" s="5" t="str">
        <f t="shared" si="4"/>
        <v>Pass</v>
      </c>
      <c r="W32" s="5" t="str">
        <f t="shared" si="5"/>
        <v>Pass</v>
      </c>
      <c r="X32" s="5" t="str">
        <f t="shared" si="6"/>
        <v>Pass</v>
      </c>
    </row>
    <row r="33" spans="2:24" x14ac:dyDescent="0.25">
      <c r="B33" s="5">
        <v>25399</v>
      </c>
      <c r="D33" s="4">
        <v>25</v>
      </c>
      <c r="E33" s="5">
        <v>23</v>
      </c>
      <c r="F33" s="4">
        <v>25</v>
      </c>
      <c r="G33" s="4">
        <v>25</v>
      </c>
      <c r="I33" s="5">
        <f t="shared" si="0"/>
        <v>-2</v>
      </c>
      <c r="J33" s="24">
        <f t="shared" si="7"/>
        <v>-8.6956521739130432E-2</v>
      </c>
      <c r="K33" s="5">
        <f t="shared" si="8"/>
        <v>-15</v>
      </c>
      <c r="M33" s="5">
        <f t="shared" si="1"/>
        <v>2</v>
      </c>
      <c r="N33" s="24">
        <f t="shared" si="9"/>
        <v>0.08</v>
      </c>
      <c r="O33" s="5">
        <f t="shared" si="12"/>
        <v>-17</v>
      </c>
      <c r="Q33" s="5">
        <f t="shared" si="2"/>
        <v>0</v>
      </c>
      <c r="R33" s="24">
        <f t="shared" si="10"/>
        <v>0</v>
      </c>
      <c r="S33" s="5">
        <f t="shared" si="3"/>
        <v>-17</v>
      </c>
      <c r="U33" s="5" t="str">
        <f t="shared" si="11"/>
        <v>Pass</v>
      </c>
      <c r="V33" s="5" t="str">
        <f t="shared" si="4"/>
        <v>Pass</v>
      </c>
      <c r="W33" s="5" t="str">
        <f t="shared" si="5"/>
        <v>Pass</v>
      </c>
      <c r="X33" s="5" t="str">
        <f t="shared" si="6"/>
        <v>Pass</v>
      </c>
    </row>
    <row r="34" spans="2:24" x14ac:dyDescent="0.25">
      <c r="B34" s="5">
        <v>25406</v>
      </c>
      <c r="D34" s="4">
        <v>26</v>
      </c>
      <c r="E34" s="5">
        <v>30</v>
      </c>
      <c r="F34" s="4">
        <v>18</v>
      </c>
      <c r="G34" s="4">
        <v>19</v>
      </c>
      <c r="I34" s="5">
        <f t="shared" si="0"/>
        <v>4</v>
      </c>
      <c r="J34" s="24">
        <f t="shared" si="7"/>
        <v>0.13333333333333333</v>
      </c>
      <c r="K34" s="5">
        <f t="shared" si="8"/>
        <v>-22</v>
      </c>
      <c r="M34" s="5">
        <f t="shared" si="1"/>
        <v>-12</v>
      </c>
      <c r="N34" s="24">
        <f t="shared" si="9"/>
        <v>-0.66666666666666663</v>
      </c>
      <c r="O34" s="5">
        <f t="shared" si="12"/>
        <v>-10</v>
      </c>
      <c r="Q34" s="5">
        <f t="shared" si="2"/>
        <v>1</v>
      </c>
      <c r="R34" s="24">
        <f t="shared" si="10"/>
        <v>5.2631578947368418E-2</v>
      </c>
      <c r="S34" s="5">
        <f t="shared" si="3"/>
        <v>-11</v>
      </c>
      <c r="U34" s="5" t="str">
        <f t="shared" si="11"/>
        <v>Pass</v>
      </c>
      <c r="V34" s="5" t="str">
        <f t="shared" si="4"/>
        <v>Pass</v>
      </c>
      <c r="W34" s="5" t="str">
        <f t="shared" si="5"/>
        <v>Pass</v>
      </c>
      <c r="X34" s="5" t="str">
        <f t="shared" si="6"/>
        <v>Pass</v>
      </c>
    </row>
    <row r="35" spans="2:24" x14ac:dyDescent="0.25">
      <c r="B35" s="5">
        <v>25408</v>
      </c>
      <c r="D35" s="4">
        <v>25</v>
      </c>
      <c r="E35" s="5">
        <v>30</v>
      </c>
      <c r="F35" s="4">
        <v>25</v>
      </c>
      <c r="G35" s="4">
        <v>25</v>
      </c>
      <c r="I35" s="5">
        <f t="shared" si="0"/>
        <v>5</v>
      </c>
      <c r="J35" s="24">
        <f t="shared" si="7"/>
        <v>0.16666666666666666</v>
      </c>
      <c r="K35" s="5">
        <f t="shared" si="8"/>
        <v>-22</v>
      </c>
      <c r="M35" s="5">
        <f t="shared" si="1"/>
        <v>-5</v>
      </c>
      <c r="N35" s="24">
        <f t="shared" si="9"/>
        <v>-0.2</v>
      </c>
      <c r="O35" s="5">
        <f t="shared" si="12"/>
        <v>-17</v>
      </c>
      <c r="Q35" s="5">
        <f t="shared" si="2"/>
        <v>0</v>
      </c>
      <c r="R35" s="24">
        <f t="shared" si="10"/>
        <v>0</v>
      </c>
      <c r="S35" s="5">
        <f t="shared" si="3"/>
        <v>-17</v>
      </c>
      <c r="U35" s="5" t="str">
        <f t="shared" si="11"/>
        <v>Pass</v>
      </c>
      <c r="V35" s="5" t="str">
        <f t="shared" si="4"/>
        <v>Pass</v>
      </c>
      <c r="W35" s="5" t="str">
        <f t="shared" si="5"/>
        <v>Pass</v>
      </c>
      <c r="X35" s="5" t="str">
        <f t="shared" si="6"/>
        <v>Pass</v>
      </c>
    </row>
    <row r="36" spans="2:24" x14ac:dyDescent="0.25">
      <c r="B36" s="5">
        <v>25446</v>
      </c>
      <c r="D36" s="4">
        <v>24</v>
      </c>
      <c r="E36" s="5">
        <v>25</v>
      </c>
      <c r="F36" s="4">
        <v>22</v>
      </c>
      <c r="G36" s="4">
        <v>23</v>
      </c>
      <c r="I36" s="5">
        <f t="shared" si="0"/>
        <v>1</v>
      </c>
      <c r="J36" s="24">
        <f t="shared" si="7"/>
        <v>0.04</v>
      </c>
      <c r="K36" s="5">
        <f t="shared" si="8"/>
        <v>-17</v>
      </c>
      <c r="M36" s="5">
        <f t="shared" si="1"/>
        <v>-3</v>
      </c>
      <c r="N36" s="24">
        <f t="shared" si="9"/>
        <v>-0.13636363636363635</v>
      </c>
      <c r="O36" s="5">
        <f t="shared" si="12"/>
        <v>-14</v>
      </c>
      <c r="Q36" s="5">
        <f t="shared" si="2"/>
        <v>1</v>
      </c>
      <c r="R36" s="24">
        <f t="shared" si="10"/>
        <v>4.3478260869565216E-2</v>
      </c>
      <c r="S36" s="5">
        <f t="shared" si="3"/>
        <v>-15</v>
      </c>
      <c r="U36" s="5" t="str">
        <f t="shared" si="11"/>
        <v>Pass</v>
      </c>
      <c r="V36" s="5" t="str">
        <f t="shared" si="4"/>
        <v>Pass</v>
      </c>
      <c r="W36" s="5" t="str">
        <f t="shared" si="5"/>
        <v>Pass</v>
      </c>
      <c r="X36" s="5" t="str">
        <f t="shared" si="6"/>
        <v>Pass</v>
      </c>
    </row>
    <row r="37" spans="2:24" x14ac:dyDescent="0.25">
      <c r="B37" s="5">
        <v>25453</v>
      </c>
      <c r="D37" s="4">
        <v>25</v>
      </c>
      <c r="E37" s="5">
        <v>30</v>
      </c>
      <c r="F37" s="4">
        <v>20</v>
      </c>
      <c r="G37" s="4">
        <v>20</v>
      </c>
      <c r="I37" s="5">
        <f t="shared" si="0"/>
        <v>5</v>
      </c>
      <c r="J37" s="24">
        <f t="shared" si="7"/>
        <v>0.16666666666666666</v>
      </c>
      <c r="K37" s="5">
        <f t="shared" si="8"/>
        <v>-22</v>
      </c>
      <c r="M37" s="5">
        <f t="shared" si="1"/>
        <v>-10</v>
      </c>
      <c r="N37" s="24">
        <f t="shared" si="9"/>
        <v>-0.5</v>
      </c>
      <c r="O37" s="5">
        <f t="shared" si="12"/>
        <v>-12</v>
      </c>
      <c r="Q37" s="5">
        <f t="shared" si="2"/>
        <v>0</v>
      </c>
      <c r="R37" s="24">
        <f t="shared" si="10"/>
        <v>0</v>
      </c>
      <c r="S37" s="5">
        <f t="shared" si="3"/>
        <v>-12</v>
      </c>
      <c r="U37" s="5" t="str">
        <f t="shared" si="11"/>
        <v>Pass</v>
      </c>
      <c r="V37" s="5" t="str">
        <f t="shared" si="4"/>
        <v>Pass</v>
      </c>
      <c r="W37" s="5" t="str">
        <f t="shared" si="5"/>
        <v>Pass</v>
      </c>
      <c r="X37" s="5" t="str">
        <f t="shared" si="6"/>
        <v>Pass</v>
      </c>
    </row>
    <row r="38" spans="2:24" x14ac:dyDescent="0.25">
      <c r="B38" s="5">
        <v>25460</v>
      </c>
      <c r="D38" s="4">
        <v>25</v>
      </c>
      <c r="E38" s="5">
        <v>25</v>
      </c>
      <c r="F38" s="4">
        <v>17</v>
      </c>
      <c r="G38" s="4">
        <v>18</v>
      </c>
      <c r="I38" s="5">
        <f t="shared" si="0"/>
        <v>0</v>
      </c>
      <c r="J38" s="24">
        <f t="shared" si="7"/>
        <v>0</v>
      </c>
      <c r="K38" s="5">
        <f t="shared" si="8"/>
        <v>-17</v>
      </c>
      <c r="M38" s="5">
        <f t="shared" si="1"/>
        <v>-8</v>
      </c>
      <c r="N38" s="24">
        <f t="shared" si="9"/>
        <v>-0.47058823529411764</v>
      </c>
      <c r="O38" s="5">
        <f t="shared" si="12"/>
        <v>-9</v>
      </c>
      <c r="Q38" s="5">
        <f t="shared" si="2"/>
        <v>1</v>
      </c>
      <c r="R38" s="24">
        <f t="shared" si="10"/>
        <v>5.5555555555555552E-2</v>
      </c>
      <c r="S38" s="5">
        <f t="shared" si="3"/>
        <v>-10</v>
      </c>
      <c r="U38" s="5" t="str">
        <f t="shared" si="11"/>
        <v>Pass</v>
      </c>
      <c r="V38" s="5" t="str">
        <f t="shared" si="4"/>
        <v>Pass</v>
      </c>
      <c r="W38" s="5" t="str">
        <f t="shared" si="5"/>
        <v>Pass</v>
      </c>
      <c r="X38" s="5" t="str">
        <f t="shared" si="6"/>
        <v>Pass</v>
      </c>
    </row>
    <row r="39" spans="2:24" x14ac:dyDescent="0.25">
      <c r="B39" s="5">
        <v>25461</v>
      </c>
      <c r="D39" s="4">
        <v>24</v>
      </c>
      <c r="E39" s="5">
        <v>20</v>
      </c>
      <c r="F39" s="4">
        <v>25</v>
      </c>
      <c r="G39" s="4">
        <v>25</v>
      </c>
      <c r="I39" s="5">
        <f t="shared" si="0"/>
        <v>-4</v>
      </c>
      <c r="J39" s="24">
        <f t="shared" si="7"/>
        <v>-0.2</v>
      </c>
      <c r="K39" s="5">
        <f t="shared" si="8"/>
        <v>-12</v>
      </c>
      <c r="M39" s="5">
        <f t="shared" si="1"/>
        <v>5</v>
      </c>
      <c r="N39" s="24">
        <f t="shared" si="9"/>
        <v>0.2</v>
      </c>
      <c r="O39" s="5">
        <f t="shared" si="12"/>
        <v>-17</v>
      </c>
      <c r="Q39" s="5">
        <f t="shared" si="2"/>
        <v>0</v>
      </c>
      <c r="R39" s="24">
        <f t="shared" si="10"/>
        <v>0</v>
      </c>
      <c r="S39" s="5">
        <f t="shared" si="3"/>
        <v>-17</v>
      </c>
      <c r="U39" s="5" t="str">
        <f t="shared" si="11"/>
        <v>Pass</v>
      </c>
      <c r="V39" s="5" t="str">
        <f t="shared" si="4"/>
        <v>Pass</v>
      </c>
      <c r="W39" s="5" t="str">
        <f t="shared" si="5"/>
        <v>Pass</v>
      </c>
      <c r="X39" s="5" t="str">
        <f t="shared" si="6"/>
        <v>Pass</v>
      </c>
    </row>
    <row r="40" spans="2:24" x14ac:dyDescent="0.25">
      <c r="B40" s="5">
        <v>25462</v>
      </c>
      <c r="D40" s="4">
        <v>25</v>
      </c>
      <c r="E40" s="5">
        <v>25</v>
      </c>
      <c r="F40" s="4">
        <v>22</v>
      </c>
      <c r="G40" s="4">
        <v>25</v>
      </c>
      <c r="I40" s="5">
        <f t="shared" si="0"/>
        <v>0</v>
      </c>
      <c r="J40" s="24">
        <f t="shared" si="7"/>
        <v>0</v>
      </c>
      <c r="K40" s="5">
        <f t="shared" si="8"/>
        <v>-17</v>
      </c>
      <c r="M40" s="5">
        <f t="shared" si="1"/>
        <v>-3</v>
      </c>
      <c r="N40" s="24">
        <f t="shared" si="9"/>
        <v>-0.13636363636363635</v>
      </c>
      <c r="O40" s="5">
        <f t="shared" si="12"/>
        <v>-14</v>
      </c>
      <c r="Q40" s="5">
        <f t="shared" si="2"/>
        <v>3</v>
      </c>
      <c r="R40" s="24">
        <f t="shared" si="10"/>
        <v>0.12</v>
      </c>
      <c r="S40" s="5">
        <f t="shared" si="3"/>
        <v>-17</v>
      </c>
      <c r="U40" s="5" t="str">
        <f t="shared" si="11"/>
        <v>Pass</v>
      </c>
      <c r="V40" s="5" t="str">
        <f t="shared" si="4"/>
        <v>Pass</v>
      </c>
      <c r="W40" s="5" t="str">
        <f t="shared" si="5"/>
        <v>Pass</v>
      </c>
      <c r="X40" s="5" t="str">
        <f t="shared" si="6"/>
        <v>Pass</v>
      </c>
    </row>
    <row r="41" spans="2:24" x14ac:dyDescent="0.25">
      <c r="B41" s="5">
        <v>25476</v>
      </c>
      <c r="D41" s="4">
        <v>16</v>
      </c>
      <c r="E41" s="5">
        <v>16</v>
      </c>
      <c r="F41" s="4">
        <v>20</v>
      </c>
      <c r="G41" s="4">
        <v>25</v>
      </c>
      <c r="I41" s="5">
        <f t="shared" si="0"/>
        <v>0</v>
      </c>
      <c r="J41" s="24">
        <f t="shared" si="7"/>
        <v>0</v>
      </c>
      <c r="K41" s="5">
        <f t="shared" si="8"/>
        <v>-8</v>
      </c>
      <c r="M41" s="5">
        <f t="shared" si="1"/>
        <v>4</v>
      </c>
      <c r="N41" s="24">
        <f t="shared" si="9"/>
        <v>0.2</v>
      </c>
      <c r="O41" s="5">
        <f t="shared" si="12"/>
        <v>-12</v>
      </c>
      <c r="Q41" s="5">
        <f t="shared" si="2"/>
        <v>5</v>
      </c>
      <c r="R41" s="24">
        <f t="shared" si="10"/>
        <v>0.2</v>
      </c>
      <c r="S41" s="5">
        <f t="shared" si="3"/>
        <v>-17</v>
      </c>
      <c r="U41" s="5" t="str">
        <f t="shared" si="11"/>
        <v>Pass</v>
      </c>
      <c r="V41" s="5" t="str">
        <f t="shared" si="4"/>
        <v>Pass</v>
      </c>
      <c r="W41" s="5" t="str">
        <f t="shared" si="5"/>
        <v>Pass</v>
      </c>
      <c r="X41" s="5" t="str">
        <f t="shared" si="6"/>
        <v>Pass</v>
      </c>
    </row>
    <row r="42" spans="2:24" x14ac:dyDescent="0.25">
      <c r="B42" s="5">
        <v>25480</v>
      </c>
      <c r="D42" s="4">
        <v>17</v>
      </c>
      <c r="E42" s="5">
        <v>35</v>
      </c>
      <c r="F42" s="4">
        <v>30</v>
      </c>
      <c r="G42" s="4">
        <v>32</v>
      </c>
      <c r="I42" s="5">
        <f t="shared" si="0"/>
        <v>18</v>
      </c>
      <c r="J42" s="24">
        <f t="shared" si="7"/>
        <v>0.51428571428571423</v>
      </c>
      <c r="K42" s="5">
        <f t="shared" si="8"/>
        <v>-27</v>
      </c>
      <c r="M42" s="5">
        <f t="shared" si="1"/>
        <v>-5</v>
      </c>
      <c r="N42" s="24">
        <f t="shared" si="9"/>
        <v>-0.16666666666666666</v>
      </c>
      <c r="O42" s="5">
        <f t="shared" si="12"/>
        <v>-22</v>
      </c>
      <c r="Q42" s="5">
        <f t="shared" si="2"/>
        <v>2</v>
      </c>
      <c r="R42" s="24">
        <f t="shared" si="10"/>
        <v>6.25E-2</v>
      </c>
      <c r="S42" s="5">
        <f t="shared" si="3"/>
        <v>-24</v>
      </c>
      <c r="U42" s="5" t="str">
        <f t="shared" si="11"/>
        <v>Pass</v>
      </c>
      <c r="V42" s="5" t="str">
        <f t="shared" si="4"/>
        <v>Pass</v>
      </c>
      <c r="W42" s="5" t="str">
        <f t="shared" si="5"/>
        <v>Pass</v>
      </c>
      <c r="X42" s="5" t="str">
        <f t="shared" si="6"/>
        <v>Pass</v>
      </c>
    </row>
    <row r="43" spans="2:24" x14ac:dyDescent="0.25">
      <c r="B43" s="5">
        <v>25491</v>
      </c>
      <c r="D43" s="4">
        <v>35</v>
      </c>
      <c r="E43" s="5">
        <v>40</v>
      </c>
      <c r="F43" s="4">
        <v>17</v>
      </c>
      <c r="G43" s="4">
        <v>19</v>
      </c>
      <c r="I43" s="5">
        <f t="shared" si="0"/>
        <v>5</v>
      </c>
      <c r="J43" s="24">
        <f t="shared" si="7"/>
        <v>0.125</v>
      </c>
      <c r="K43" s="5">
        <f t="shared" si="8"/>
        <v>-32</v>
      </c>
      <c r="M43" s="5">
        <f t="shared" si="1"/>
        <v>-23</v>
      </c>
      <c r="N43" s="24">
        <f t="shared" si="9"/>
        <v>-1.3529411764705883</v>
      </c>
      <c r="O43" s="5">
        <f t="shared" si="12"/>
        <v>-9</v>
      </c>
      <c r="Q43" s="5">
        <f t="shared" si="2"/>
        <v>2</v>
      </c>
      <c r="R43" s="24">
        <f t="shared" si="10"/>
        <v>0.10526315789473684</v>
      </c>
      <c r="S43" s="5">
        <f t="shared" si="3"/>
        <v>-11</v>
      </c>
      <c r="U43" s="5" t="str">
        <f t="shared" si="11"/>
        <v>Pass</v>
      </c>
      <c r="V43" s="5" t="str">
        <f t="shared" si="4"/>
        <v>Pass</v>
      </c>
      <c r="W43" s="5" t="str">
        <f t="shared" si="5"/>
        <v>Pass</v>
      </c>
      <c r="X43" s="5" t="str">
        <f t="shared" si="6"/>
        <v>Pass</v>
      </c>
    </row>
    <row r="44" spans="2:24" x14ac:dyDescent="0.25">
      <c r="B44" s="5">
        <v>25515</v>
      </c>
      <c r="D44" s="4">
        <v>25</v>
      </c>
      <c r="E44" s="5">
        <v>29</v>
      </c>
      <c r="F44" s="4">
        <v>20</v>
      </c>
      <c r="G44" s="4">
        <v>18</v>
      </c>
      <c r="I44" s="5">
        <f t="shared" si="0"/>
        <v>4</v>
      </c>
      <c r="J44" s="24">
        <f t="shared" si="7"/>
        <v>0.13793103448275862</v>
      </c>
      <c r="K44" s="5">
        <f t="shared" si="8"/>
        <v>-21</v>
      </c>
      <c r="M44" s="5">
        <f t="shared" si="1"/>
        <v>-9</v>
      </c>
      <c r="N44" s="24">
        <f t="shared" si="9"/>
        <v>-0.45</v>
      </c>
      <c r="O44" s="5">
        <f t="shared" si="12"/>
        <v>-12</v>
      </c>
      <c r="Q44" s="5">
        <f t="shared" si="2"/>
        <v>-2</v>
      </c>
      <c r="R44" s="24">
        <f t="shared" si="10"/>
        <v>-0.1111111111111111</v>
      </c>
      <c r="S44" s="5">
        <f t="shared" si="3"/>
        <v>-10</v>
      </c>
      <c r="U44" s="5" t="str">
        <f t="shared" si="11"/>
        <v>Pass</v>
      </c>
      <c r="V44" s="5" t="str">
        <f t="shared" si="4"/>
        <v>Pass</v>
      </c>
      <c r="W44" s="5" t="str">
        <f t="shared" si="5"/>
        <v>Pass</v>
      </c>
      <c r="X44" s="5" t="str">
        <f t="shared" si="6"/>
        <v>Pass</v>
      </c>
    </row>
    <row r="45" spans="2:24" x14ac:dyDescent="0.25">
      <c r="B45" s="5">
        <v>25537</v>
      </c>
      <c r="D45" s="4">
        <v>18</v>
      </c>
      <c r="E45" s="5">
        <v>25</v>
      </c>
      <c r="F45" s="4">
        <v>15</v>
      </c>
      <c r="G45" s="4">
        <v>26</v>
      </c>
      <c r="I45" s="5">
        <f t="shared" si="0"/>
        <v>7</v>
      </c>
      <c r="J45" s="24">
        <f t="shared" si="7"/>
        <v>0.28000000000000003</v>
      </c>
      <c r="K45" s="5">
        <f t="shared" si="8"/>
        <v>-17</v>
      </c>
      <c r="M45" s="5">
        <f t="shared" si="1"/>
        <v>-10</v>
      </c>
      <c r="N45" s="24">
        <f t="shared" si="9"/>
        <v>-0.66666666666666663</v>
      </c>
      <c r="O45" s="5">
        <f t="shared" si="12"/>
        <v>-7</v>
      </c>
      <c r="Q45" s="5">
        <f t="shared" si="2"/>
        <v>11</v>
      </c>
      <c r="R45" s="24">
        <f t="shared" si="10"/>
        <v>0.42307692307692307</v>
      </c>
      <c r="S45" s="5">
        <f t="shared" si="3"/>
        <v>-18</v>
      </c>
      <c r="U45" s="5" t="str">
        <f t="shared" si="11"/>
        <v>Pass</v>
      </c>
      <c r="V45" s="5" t="str">
        <f t="shared" si="4"/>
        <v>Pass</v>
      </c>
      <c r="W45" s="5" t="str">
        <f t="shared" si="5"/>
        <v>Pass</v>
      </c>
      <c r="X45" s="5" t="str">
        <f t="shared" si="6"/>
        <v>Pass</v>
      </c>
    </row>
    <row r="46" spans="2:24" x14ac:dyDescent="0.25">
      <c r="B46" s="5">
        <v>25544</v>
      </c>
      <c r="D46" s="4">
        <v>25</v>
      </c>
      <c r="E46" s="5">
        <v>25</v>
      </c>
      <c r="F46" s="4">
        <v>25</v>
      </c>
      <c r="G46" s="4">
        <v>24</v>
      </c>
      <c r="I46" s="5">
        <f t="shared" si="0"/>
        <v>0</v>
      </c>
      <c r="J46" s="24">
        <f t="shared" si="7"/>
        <v>0</v>
      </c>
      <c r="K46" s="5">
        <f t="shared" si="8"/>
        <v>-17</v>
      </c>
      <c r="M46" s="5">
        <f t="shared" si="1"/>
        <v>0</v>
      </c>
      <c r="N46" s="24">
        <f t="shared" si="9"/>
        <v>0</v>
      </c>
      <c r="O46" s="5">
        <f t="shared" si="12"/>
        <v>-17</v>
      </c>
      <c r="Q46" s="5">
        <f t="shared" si="2"/>
        <v>-1</v>
      </c>
      <c r="R46" s="24">
        <f t="shared" si="10"/>
        <v>-4.1666666666666664E-2</v>
      </c>
      <c r="S46" s="5">
        <f t="shared" si="3"/>
        <v>-16</v>
      </c>
      <c r="U46" s="5" t="str">
        <f t="shared" si="11"/>
        <v>Pass</v>
      </c>
      <c r="V46" s="5" t="str">
        <f t="shared" si="4"/>
        <v>Pass</v>
      </c>
      <c r="W46" s="5" t="str">
        <f t="shared" si="5"/>
        <v>Pass</v>
      </c>
      <c r="X46" s="5" t="str">
        <f t="shared" si="6"/>
        <v>Pass</v>
      </c>
    </row>
    <row r="47" spans="2:24" x14ac:dyDescent="0.25">
      <c r="B47" s="5">
        <v>25558</v>
      </c>
      <c r="D47" s="4">
        <v>25</v>
      </c>
      <c r="E47" s="5">
        <v>23</v>
      </c>
      <c r="F47" s="4">
        <v>30</v>
      </c>
      <c r="G47" s="4">
        <v>25</v>
      </c>
      <c r="I47" s="5">
        <f t="shared" si="0"/>
        <v>-2</v>
      </c>
      <c r="J47" s="24">
        <f t="shared" si="7"/>
        <v>-8.6956521739130432E-2</v>
      </c>
      <c r="K47" s="5">
        <f t="shared" si="8"/>
        <v>-15</v>
      </c>
      <c r="M47" s="5">
        <f t="shared" si="1"/>
        <v>7</v>
      </c>
      <c r="N47" s="24">
        <f t="shared" si="9"/>
        <v>0.23333333333333334</v>
      </c>
      <c r="O47" s="5">
        <f t="shared" si="12"/>
        <v>-22</v>
      </c>
      <c r="Q47" s="5">
        <f t="shared" si="2"/>
        <v>-5</v>
      </c>
      <c r="R47" s="24">
        <f t="shared" si="10"/>
        <v>-0.2</v>
      </c>
      <c r="S47" s="5">
        <f t="shared" si="3"/>
        <v>-17</v>
      </c>
      <c r="U47" s="5" t="str">
        <f t="shared" si="11"/>
        <v>Pass</v>
      </c>
      <c r="V47" s="5" t="str">
        <f t="shared" si="4"/>
        <v>Pass</v>
      </c>
      <c r="W47" s="5" t="str">
        <f t="shared" si="5"/>
        <v>Pass</v>
      </c>
      <c r="X47" s="5" t="str">
        <f t="shared" si="6"/>
        <v>Pass</v>
      </c>
    </row>
    <row r="48" spans="2:24" x14ac:dyDescent="0.25">
      <c r="B48" s="5">
        <v>25571</v>
      </c>
      <c r="D48" s="4">
        <v>19</v>
      </c>
      <c r="E48" s="5">
        <v>30</v>
      </c>
      <c r="F48" s="4">
        <v>32</v>
      </c>
      <c r="G48" s="4">
        <v>25</v>
      </c>
      <c r="I48" s="5">
        <f t="shared" si="0"/>
        <v>11</v>
      </c>
      <c r="J48" s="24">
        <f t="shared" si="7"/>
        <v>0.36666666666666664</v>
      </c>
      <c r="K48" s="5">
        <f t="shared" si="8"/>
        <v>-22</v>
      </c>
      <c r="M48" s="5">
        <f t="shared" si="1"/>
        <v>2</v>
      </c>
      <c r="N48" s="24">
        <f t="shared" si="9"/>
        <v>6.25E-2</v>
      </c>
      <c r="O48" s="5">
        <f t="shared" si="12"/>
        <v>-24</v>
      </c>
      <c r="Q48" s="5">
        <f t="shared" si="2"/>
        <v>-7</v>
      </c>
      <c r="R48" s="24">
        <f t="shared" si="10"/>
        <v>-0.28000000000000003</v>
      </c>
      <c r="S48" s="5">
        <f t="shared" si="3"/>
        <v>-17</v>
      </c>
      <c r="U48" s="5" t="str">
        <f t="shared" si="11"/>
        <v>Pass</v>
      </c>
      <c r="V48" s="5" t="str">
        <f t="shared" si="4"/>
        <v>Pass</v>
      </c>
      <c r="W48" s="5" t="str">
        <f t="shared" si="5"/>
        <v>Pass</v>
      </c>
      <c r="X48" s="5" t="str">
        <f t="shared" si="6"/>
        <v>Pass</v>
      </c>
    </row>
    <row r="49" spans="2:24" x14ac:dyDescent="0.25">
      <c r="B49" s="5">
        <v>25577</v>
      </c>
      <c r="D49" s="4">
        <v>25</v>
      </c>
      <c r="E49" s="5">
        <v>22</v>
      </c>
      <c r="F49" s="4">
        <v>20</v>
      </c>
      <c r="G49" s="4">
        <v>19</v>
      </c>
      <c r="I49" s="5">
        <f t="shared" si="0"/>
        <v>-3</v>
      </c>
      <c r="J49" s="24">
        <f t="shared" si="7"/>
        <v>-0.13636363636363635</v>
      </c>
      <c r="K49" s="5">
        <f t="shared" si="8"/>
        <v>-14</v>
      </c>
      <c r="M49" s="5">
        <f t="shared" si="1"/>
        <v>-2</v>
      </c>
      <c r="N49" s="24">
        <f t="shared" si="9"/>
        <v>-0.1</v>
      </c>
      <c r="O49" s="5">
        <f t="shared" si="12"/>
        <v>-12</v>
      </c>
      <c r="Q49" s="5">
        <f t="shared" si="2"/>
        <v>-1</v>
      </c>
      <c r="R49" s="24">
        <f t="shared" si="10"/>
        <v>-5.2631578947368418E-2</v>
      </c>
      <c r="S49" s="5">
        <f t="shared" si="3"/>
        <v>-11</v>
      </c>
      <c r="U49" s="5" t="str">
        <f t="shared" si="11"/>
        <v>Pass</v>
      </c>
      <c r="V49" s="5" t="str">
        <f t="shared" si="4"/>
        <v>Pass</v>
      </c>
      <c r="W49" s="5" t="str">
        <f t="shared" si="5"/>
        <v>Pass</v>
      </c>
      <c r="X49" s="5" t="str">
        <f t="shared" si="6"/>
        <v>Pass</v>
      </c>
    </row>
    <row r="50" spans="2:24" x14ac:dyDescent="0.25">
      <c r="B50" s="5">
        <v>25580</v>
      </c>
      <c r="D50" s="4">
        <v>17</v>
      </c>
      <c r="E50" s="4">
        <v>25</v>
      </c>
      <c r="F50" s="4">
        <v>25</v>
      </c>
      <c r="G50" s="4">
        <v>22</v>
      </c>
      <c r="I50" s="5">
        <f t="shared" si="0"/>
        <v>8</v>
      </c>
      <c r="J50" s="24">
        <f t="shared" si="7"/>
        <v>0.32</v>
      </c>
      <c r="K50" s="5">
        <f t="shared" si="8"/>
        <v>-17</v>
      </c>
      <c r="M50" s="5">
        <f t="shared" si="1"/>
        <v>0</v>
      </c>
      <c r="N50" s="24">
        <f t="shared" si="9"/>
        <v>0</v>
      </c>
      <c r="O50" s="5">
        <f t="shared" si="12"/>
        <v>-17</v>
      </c>
      <c r="Q50" s="5">
        <f t="shared" si="2"/>
        <v>-3</v>
      </c>
      <c r="R50" s="24">
        <f t="shared" si="10"/>
        <v>-0.13636363636363635</v>
      </c>
      <c r="S50" s="5">
        <f t="shared" si="3"/>
        <v>-14</v>
      </c>
      <c r="U50" s="5" t="str">
        <f t="shared" si="11"/>
        <v>Pass</v>
      </c>
      <c r="V50" s="5" t="str">
        <f t="shared" si="4"/>
        <v>Pass</v>
      </c>
      <c r="W50" s="5" t="str">
        <f t="shared" si="5"/>
        <v>Pass</v>
      </c>
      <c r="X50" s="5" t="str">
        <f t="shared" si="6"/>
        <v>Pass</v>
      </c>
    </row>
    <row r="51" spans="2:24" x14ac:dyDescent="0.25">
      <c r="B51" s="5">
        <v>25611</v>
      </c>
      <c r="D51" s="4">
        <v>25</v>
      </c>
      <c r="E51" s="5">
        <v>25</v>
      </c>
      <c r="F51" s="4">
        <v>25</v>
      </c>
      <c r="G51" s="4">
        <v>24</v>
      </c>
      <c r="I51" s="5">
        <f t="shared" si="0"/>
        <v>0</v>
      </c>
      <c r="J51" s="24">
        <f t="shared" si="7"/>
        <v>0</v>
      </c>
      <c r="K51" s="5">
        <f t="shared" si="8"/>
        <v>-17</v>
      </c>
      <c r="M51" s="5">
        <f t="shared" si="1"/>
        <v>0</v>
      </c>
      <c r="N51" s="24">
        <f t="shared" si="9"/>
        <v>0</v>
      </c>
      <c r="O51" s="5">
        <f t="shared" si="12"/>
        <v>-17</v>
      </c>
      <c r="Q51" s="5">
        <f t="shared" si="2"/>
        <v>-1</v>
      </c>
      <c r="R51" s="24">
        <f t="shared" si="10"/>
        <v>-4.1666666666666664E-2</v>
      </c>
      <c r="S51" s="5">
        <f t="shared" si="3"/>
        <v>-16</v>
      </c>
      <c r="U51" s="5" t="str">
        <f t="shared" si="11"/>
        <v>Pass</v>
      </c>
      <c r="V51" s="5" t="str">
        <f t="shared" si="4"/>
        <v>Pass</v>
      </c>
      <c r="W51" s="5" t="str">
        <f t="shared" si="5"/>
        <v>Pass</v>
      </c>
      <c r="X51" s="5" t="str">
        <f t="shared" si="6"/>
        <v>Pass</v>
      </c>
    </row>
    <row r="52" spans="2:24" x14ac:dyDescent="0.25">
      <c r="B52" s="5">
        <v>25620</v>
      </c>
      <c r="D52" s="4">
        <v>4</v>
      </c>
      <c r="E52" s="5">
        <v>25</v>
      </c>
      <c r="F52" s="4">
        <v>10</v>
      </c>
      <c r="G52" s="4">
        <v>25</v>
      </c>
      <c r="I52" s="5">
        <f t="shared" si="0"/>
        <v>21</v>
      </c>
      <c r="J52" s="24">
        <f t="shared" si="7"/>
        <v>0.84</v>
      </c>
      <c r="K52" s="5">
        <f t="shared" si="8"/>
        <v>-17</v>
      </c>
      <c r="M52" s="5">
        <f t="shared" si="1"/>
        <v>-15</v>
      </c>
      <c r="N52" s="24">
        <f t="shared" si="9"/>
        <v>-1.5</v>
      </c>
      <c r="O52" s="5">
        <f t="shared" si="12"/>
        <v>-2</v>
      </c>
      <c r="Q52" s="5">
        <f t="shared" si="2"/>
        <v>15</v>
      </c>
      <c r="R52" s="24">
        <f t="shared" si="10"/>
        <v>0.6</v>
      </c>
      <c r="S52" s="5">
        <f t="shared" si="3"/>
        <v>-17</v>
      </c>
      <c r="U52" s="5" t="str">
        <f t="shared" si="11"/>
        <v>No Pass</v>
      </c>
      <c r="V52" s="5" t="str">
        <f t="shared" si="4"/>
        <v>Pass</v>
      </c>
      <c r="W52" s="5" t="str">
        <f t="shared" si="5"/>
        <v>Pass</v>
      </c>
      <c r="X52" s="5" t="str">
        <f t="shared" si="6"/>
        <v>Pass</v>
      </c>
    </row>
    <row r="53" spans="2:24" x14ac:dyDescent="0.25">
      <c r="B53" s="5">
        <v>25650</v>
      </c>
      <c r="D53" s="4">
        <v>25</v>
      </c>
      <c r="E53" s="5">
        <v>26</v>
      </c>
      <c r="F53" s="4">
        <v>26</v>
      </c>
      <c r="G53" s="4">
        <v>15</v>
      </c>
      <c r="I53" s="5">
        <f t="shared" si="0"/>
        <v>1</v>
      </c>
      <c r="J53" s="24">
        <f t="shared" si="7"/>
        <v>3.8461538461538464E-2</v>
      </c>
      <c r="K53" s="5">
        <f t="shared" si="8"/>
        <v>-18</v>
      </c>
      <c r="M53" s="5">
        <f t="shared" si="1"/>
        <v>0</v>
      </c>
      <c r="N53" s="24">
        <f t="shared" si="9"/>
        <v>0</v>
      </c>
      <c r="O53" s="5">
        <f t="shared" si="12"/>
        <v>-18</v>
      </c>
      <c r="Q53" s="5">
        <f t="shared" si="2"/>
        <v>-11</v>
      </c>
      <c r="R53" s="24">
        <f t="shared" si="10"/>
        <v>-0.73333333333333328</v>
      </c>
      <c r="S53" s="5">
        <f t="shared" si="3"/>
        <v>-7</v>
      </c>
      <c r="U53" s="5" t="str">
        <f t="shared" si="11"/>
        <v>Pass</v>
      </c>
      <c r="V53" s="5" t="str">
        <f t="shared" si="4"/>
        <v>Pass</v>
      </c>
      <c r="W53" s="5" t="str">
        <f t="shared" si="5"/>
        <v>Pass</v>
      </c>
      <c r="X53" s="5" t="str">
        <f t="shared" si="6"/>
        <v>Pass</v>
      </c>
    </row>
    <row r="54" spans="2:24" x14ac:dyDescent="0.25">
      <c r="B54" s="5">
        <v>25665</v>
      </c>
      <c r="D54" s="4">
        <v>25</v>
      </c>
      <c r="E54" s="5">
        <v>30</v>
      </c>
      <c r="F54" s="4">
        <v>22</v>
      </c>
      <c r="G54" s="4">
        <v>30</v>
      </c>
      <c r="I54" s="5">
        <f t="shared" si="0"/>
        <v>5</v>
      </c>
      <c r="J54" s="24">
        <f t="shared" si="7"/>
        <v>0.16666666666666666</v>
      </c>
      <c r="K54" s="5">
        <f t="shared" si="8"/>
        <v>-22</v>
      </c>
      <c r="M54" s="5">
        <f t="shared" si="1"/>
        <v>-8</v>
      </c>
      <c r="N54" s="24">
        <f t="shared" si="9"/>
        <v>-0.36363636363636365</v>
      </c>
      <c r="O54" s="5">
        <f t="shared" si="12"/>
        <v>-14</v>
      </c>
      <c r="Q54" s="5">
        <f t="shared" si="2"/>
        <v>8</v>
      </c>
      <c r="R54" s="24">
        <f t="shared" si="10"/>
        <v>0.26666666666666666</v>
      </c>
      <c r="S54" s="5">
        <f t="shared" si="3"/>
        <v>-22</v>
      </c>
      <c r="U54" s="5" t="str">
        <f t="shared" si="11"/>
        <v>Pass</v>
      </c>
      <c r="V54" s="5" t="str">
        <f t="shared" si="4"/>
        <v>Pass</v>
      </c>
      <c r="W54" s="5" t="str">
        <f t="shared" si="5"/>
        <v>Pass</v>
      </c>
      <c r="X54" s="5" t="str">
        <f t="shared" si="6"/>
        <v>Pass</v>
      </c>
    </row>
    <row r="55" spans="2:24" x14ac:dyDescent="0.25">
      <c r="B55" s="5">
        <v>25700</v>
      </c>
      <c r="D55" s="4">
        <v>25</v>
      </c>
      <c r="E55" s="5">
        <v>40</v>
      </c>
      <c r="F55" s="4">
        <v>25</v>
      </c>
      <c r="G55" s="4">
        <v>26</v>
      </c>
      <c r="I55" s="5">
        <f t="shared" si="0"/>
        <v>15</v>
      </c>
      <c r="J55" s="24">
        <f t="shared" si="7"/>
        <v>0.375</v>
      </c>
      <c r="K55" s="5">
        <f t="shared" si="8"/>
        <v>-32</v>
      </c>
      <c r="M55" s="5">
        <f t="shared" si="1"/>
        <v>-15</v>
      </c>
      <c r="N55" s="24">
        <f t="shared" si="9"/>
        <v>-0.6</v>
      </c>
      <c r="O55" s="5">
        <f t="shared" si="12"/>
        <v>-17</v>
      </c>
      <c r="Q55" s="5">
        <f t="shared" si="2"/>
        <v>1</v>
      </c>
      <c r="R55" s="24">
        <f t="shared" si="10"/>
        <v>3.8461538461538464E-2</v>
      </c>
      <c r="S55" s="5">
        <f t="shared" si="3"/>
        <v>-18</v>
      </c>
      <c r="U55" s="5" t="str">
        <f t="shared" si="11"/>
        <v>Pass</v>
      </c>
      <c r="V55" s="5" t="str">
        <f t="shared" si="4"/>
        <v>Pass</v>
      </c>
      <c r="W55" s="5" t="str">
        <f t="shared" si="5"/>
        <v>Pass</v>
      </c>
      <c r="X55" s="5" t="str">
        <f t="shared" si="6"/>
        <v>Pass</v>
      </c>
    </row>
    <row r="56" spans="2:24" x14ac:dyDescent="0.25">
      <c r="B56" s="5">
        <v>25707</v>
      </c>
      <c r="D56" s="4">
        <v>20</v>
      </c>
      <c r="E56" s="5">
        <v>21</v>
      </c>
      <c r="F56" s="4">
        <v>24</v>
      </c>
      <c r="G56" s="4">
        <v>25</v>
      </c>
      <c r="I56" s="5">
        <f t="shared" si="0"/>
        <v>1</v>
      </c>
      <c r="J56" s="24">
        <f t="shared" si="7"/>
        <v>4.7619047619047616E-2</v>
      </c>
      <c r="K56" s="5">
        <f t="shared" si="8"/>
        <v>-13</v>
      </c>
      <c r="M56" s="5">
        <f t="shared" si="1"/>
        <v>3</v>
      </c>
      <c r="N56" s="24">
        <f t="shared" si="9"/>
        <v>0.125</v>
      </c>
      <c r="O56" s="5">
        <f t="shared" si="12"/>
        <v>-16</v>
      </c>
      <c r="Q56" s="5">
        <f t="shared" si="2"/>
        <v>1</v>
      </c>
      <c r="R56" s="24">
        <f t="shared" si="10"/>
        <v>0.04</v>
      </c>
      <c r="S56" s="5">
        <f t="shared" si="3"/>
        <v>-17</v>
      </c>
      <c r="U56" s="5" t="str">
        <f t="shared" si="11"/>
        <v>Pass</v>
      </c>
      <c r="V56" s="5" t="str">
        <f t="shared" si="4"/>
        <v>Pass</v>
      </c>
      <c r="W56" s="5" t="str">
        <f t="shared" si="5"/>
        <v>Pass</v>
      </c>
      <c r="X56" s="5" t="str">
        <f t="shared" si="6"/>
        <v>Pass</v>
      </c>
    </row>
    <row r="57" spans="2:24" x14ac:dyDescent="0.25">
      <c r="B57" s="5">
        <v>25708</v>
      </c>
      <c r="D57" s="4">
        <v>25</v>
      </c>
      <c r="E57" s="5">
        <v>29</v>
      </c>
      <c r="F57" s="4">
        <v>26</v>
      </c>
      <c r="G57" s="4">
        <v>32</v>
      </c>
      <c r="I57" s="5">
        <f t="shared" si="0"/>
        <v>4</v>
      </c>
      <c r="J57" s="24">
        <f t="shared" si="7"/>
        <v>0.13793103448275862</v>
      </c>
      <c r="K57" s="5">
        <f t="shared" si="8"/>
        <v>-21</v>
      </c>
      <c r="M57" s="5">
        <f t="shared" si="1"/>
        <v>-3</v>
      </c>
      <c r="N57" s="24">
        <f t="shared" si="9"/>
        <v>-0.11538461538461539</v>
      </c>
      <c r="O57" s="5">
        <f t="shared" si="12"/>
        <v>-18</v>
      </c>
      <c r="Q57" s="5">
        <f t="shared" si="2"/>
        <v>6</v>
      </c>
      <c r="R57" s="24">
        <f t="shared" si="10"/>
        <v>0.1875</v>
      </c>
      <c r="S57" s="5">
        <f t="shared" si="3"/>
        <v>-24</v>
      </c>
      <c r="U57" s="5" t="str">
        <f t="shared" si="11"/>
        <v>Pass</v>
      </c>
      <c r="V57" s="5" t="str">
        <f t="shared" si="4"/>
        <v>Pass</v>
      </c>
      <c r="W57" s="5" t="str">
        <f t="shared" si="5"/>
        <v>Pass</v>
      </c>
      <c r="X57" s="5" t="str">
        <f t="shared" si="6"/>
        <v>Pass</v>
      </c>
    </row>
    <row r="58" spans="2:24" x14ac:dyDescent="0.25">
      <c r="B58" s="5">
        <v>25712</v>
      </c>
      <c r="D58" s="4">
        <v>25</v>
      </c>
      <c r="E58" s="5">
        <v>25</v>
      </c>
      <c r="F58" s="4">
        <v>25</v>
      </c>
      <c r="G58" s="4">
        <v>15</v>
      </c>
      <c r="I58" s="5">
        <f t="shared" si="0"/>
        <v>0</v>
      </c>
      <c r="J58" s="24">
        <f t="shared" si="7"/>
        <v>0</v>
      </c>
      <c r="K58" s="5">
        <f t="shared" si="8"/>
        <v>-17</v>
      </c>
      <c r="M58" s="5">
        <f t="shared" si="1"/>
        <v>0</v>
      </c>
      <c r="N58" s="24">
        <f t="shared" si="9"/>
        <v>0</v>
      </c>
      <c r="O58" s="5">
        <f t="shared" si="12"/>
        <v>-17</v>
      </c>
      <c r="Q58" s="5">
        <f t="shared" si="2"/>
        <v>-10</v>
      </c>
      <c r="R58" s="24">
        <f t="shared" si="10"/>
        <v>-0.66666666666666663</v>
      </c>
      <c r="S58" s="5">
        <f t="shared" si="3"/>
        <v>-7</v>
      </c>
      <c r="U58" s="5" t="str">
        <f t="shared" si="11"/>
        <v>Pass</v>
      </c>
      <c r="V58" s="5" t="str">
        <f t="shared" si="4"/>
        <v>Pass</v>
      </c>
      <c r="W58" s="5" t="str">
        <f t="shared" si="5"/>
        <v>Pass</v>
      </c>
      <c r="X58" s="5" t="str">
        <f t="shared" si="6"/>
        <v>Pass</v>
      </c>
    </row>
    <row r="59" spans="2:24" x14ac:dyDescent="0.25">
      <c r="B59" s="5">
        <v>25715</v>
      </c>
      <c r="D59" s="4">
        <v>25</v>
      </c>
      <c r="E59" s="4">
        <v>26</v>
      </c>
      <c r="F59" s="4">
        <v>21</v>
      </c>
      <c r="G59" s="4">
        <v>54</v>
      </c>
      <c r="I59" s="5">
        <f t="shared" si="0"/>
        <v>1</v>
      </c>
      <c r="J59" s="24">
        <f t="shared" si="7"/>
        <v>3.8461538461538464E-2</v>
      </c>
      <c r="K59" s="5">
        <f t="shared" si="8"/>
        <v>-18</v>
      </c>
      <c r="M59" s="5">
        <f t="shared" si="1"/>
        <v>-5</v>
      </c>
      <c r="N59" s="24">
        <f t="shared" si="9"/>
        <v>-0.23809523809523808</v>
      </c>
      <c r="O59" s="5">
        <f t="shared" si="12"/>
        <v>-13</v>
      </c>
      <c r="Q59" s="5">
        <f t="shared" si="2"/>
        <v>33</v>
      </c>
      <c r="R59" s="24">
        <f t="shared" si="10"/>
        <v>0.61111111111111116</v>
      </c>
      <c r="S59" s="5">
        <f t="shared" si="3"/>
        <v>-46</v>
      </c>
      <c r="U59" s="5" t="str">
        <f t="shared" si="11"/>
        <v>Pass</v>
      </c>
      <c r="V59" s="5" t="str">
        <f t="shared" si="4"/>
        <v>Pass</v>
      </c>
      <c r="W59" s="5" t="str">
        <f t="shared" si="5"/>
        <v>Pass</v>
      </c>
      <c r="X59" s="5" t="str">
        <f t="shared" si="6"/>
        <v>Pass</v>
      </c>
    </row>
    <row r="60" spans="2:24" x14ac:dyDescent="0.25">
      <c r="B60" s="5">
        <v>25753</v>
      </c>
      <c r="D60" s="4">
        <v>25</v>
      </c>
      <c r="E60" s="5">
        <v>26</v>
      </c>
      <c r="F60" s="4">
        <v>15</v>
      </c>
      <c r="G60" s="4">
        <v>14</v>
      </c>
      <c r="I60" s="5">
        <f t="shared" si="0"/>
        <v>1</v>
      </c>
      <c r="J60" s="24">
        <f t="shared" si="7"/>
        <v>3.8461538461538464E-2</v>
      </c>
      <c r="K60" s="5">
        <f t="shared" si="8"/>
        <v>-18</v>
      </c>
      <c r="M60" s="5">
        <f t="shared" si="1"/>
        <v>-11</v>
      </c>
      <c r="N60" s="24">
        <f t="shared" si="9"/>
        <v>-0.73333333333333328</v>
      </c>
      <c r="O60" s="5">
        <f t="shared" si="12"/>
        <v>-7</v>
      </c>
      <c r="Q60" s="5">
        <f t="shared" si="2"/>
        <v>-1</v>
      </c>
      <c r="R60" s="24">
        <f t="shared" si="10"/>
        <v>-7.1428571428571425E-2</v>
      </c>
      <c r="S60" s="5">
        <f t="shared" si="3"/>
        <v>-6</v>
      </c>
      <c r="U60" s="5" t="str">
        <f t="shared" si="11"/>
        <v>Pass</v>
      </c>
      <c r="V60" s="5" t="str">
        <f t="shared" si="4"/>
        <v>Pass</v>
      </c>
      <c r="W60" s="5" t="str">
        <f t="shared" si="5"/>
        <v>Pass</v>
      </c>
      <c r="X60" s="5" t="str">
        <f t="shared" si="6"/>
        <v>Pass</v>
      </c>
    </row>
    <row r="61" spans="2:24" x14ac:dyDescent="0.25">
      <c r="B61" s="5">
        <v>25756</v>
      </c>
      <c r="D61" s="4">
        <v>25</v>
      </c>
      <c r="E61" s="5">
        <v>25</v>
      </c>
      <c r="F61" s="4">
        <v>34</v>
      </c>
      <c r="G61" s="4">
        <v>32</v>
      </c>
      <c r="I61" s="5">
        <f t="shared" si="0"/>
        <v>0</v>
      </c>
      <c r="J61" s="24">
        <f t="shared" si="7"/>
        <v>0</v>
      </c>
      <c r="K61" s="5">
        <f t="shared" si="8"/>
        <v>-17</v>
      </c>
      <c r="M61" s="5">
        <f t="shared" si="1"/>
        <v>9</v>
      </c>
      <c r="N61" s="24">
        <f t="shared" si="9"/>
        <v>0.26470588235294118</v>
      </c>
      <c r="O61" s="5">
        <f t="shared" si="12"/>
        <v>-26</v>
      </c>
      <c r="Q61" s="5">
        <f t="shared" si="2"/>
        <v>-2</v>
      </c>
      <c r="R61" s="24">
        <f t="shared" si="10"/>
        <v>-6.25E-2</v>
      </c>
      <c r="S61" s="5">
        <f t="shared" si="3"/>
        <v>-24</v>
      </c>
      <c r="U61" s="5" t="str">
        <f t="shared" si="11"/>
        <v>Pass</v>
      </c>
      <c r="V61" s="5" t="str">
        <f t="shared" si="4"/>
        <v>Pass</v>
      </c>
      <c r="W61" s="5" t="str">
        <f t="shared" si="5"/>
        <v>Pass</v>
      </c>
      <c r="X61" s="5" t="str">
        <f t="shared" si="6"/>
        <v>Pass</v>
      </c>
    </row>
    <row r="62" spans="2:24" x14ac:dyDescent="0.25">
      <c r="B62" s="5">
        <v>25758</v>
      </c>
      <c r="D62" s="4">
        <v>25</v>
      </c>
      <c r="E62" s="5">
        <v>25</v>
      </c>
      <c r="F62" s="4">
        <v>25</v>
      </c>
      <c r="G62" s="4">
        <v>28</v>
      </c>
      <c r="I62" s="5">
        <f t="shared" si="0"/>
        <v>0</v>
      </c>
      <c r="J62" s="24">
        <f t="shared" si="7"/>
        <v>0</v>
      </c>
      <c r="K62" s="5">
        <f t="shared" si="8"/>
        <v>-17</v>
      </c>
      <c r="M62" s="5">
        <f t="shared" si="1"/>
        <v>0</v>
      </c>
      <c r="N62" s="24">
        <f t="shared" si="9"/>
        <v>0</v>
      </c>
      <c r="O62" s="5">
        <f t="shared" si="12"/>
        <v>-17</v>
      </c>
      <c r="Q62" s="5">
        <f t="shared" si="2"/>
        <v>3</v>
      </c>
      <c r="R62" s="24">
        <f t="shared" si="10"/>
        <v>0.10714285714285714</v>
      </c>
      <c r="S62" s="5">
        <f t="shared" si="3"/>
        <v>-20</v>
      </c>
      <c r="U62" s="5" t="str">
        <f t="shared" si="11"/>
        <v>Pass</v>
      </c>
      <c r="V62" s="5" t="str">
        <f t="shared" si="4"/>
        <v>Pass</v>
      </c>
      <c r="W62" s="5" t="str">
        <f t="shared" si="5"/>
        <v>Pass</v>
      </c>
      <c r="X62" s="5" t="str">
        <f t="shared" si="6"/>
        <v>Pass</v>
      </c>
    </row>
    <row r="63" spans="2:24" x14ac:dyDescent="0.25">
      <c r="B63" s="5">
        <v>25767</v>
      </c>
      <c r="D63" s="4">
        <v>25</v>
      </c>
      <c r="E63" s="4">
        <v>26</v>
      </c>
      <c r="F63" s="4">
        <v>24</v>
      </c>
      <c r="G63" s="4">
        <v>20</v>
      </c>
      <c r="I63" s="5">
        <f t="shared" si="0"/>
        <v>1</v>
      </c>
      <c r="J63" s="24">
        <f t="shared" si="7"/>
        <v>3.8461538461538464E-2</v>
      </c>
      <c r="K63" s="5">
        <f t="shared" si="8"/>
        <v>-18</v>
      </c>
      <c r="M63" s="5">
        <f t="shared" si="1"/>
        <v>-2</v>
      </c>
      <c r="N63" s="24">
        <f t="shared" si="9"/>
        <v>-8.3333333333333329E-2</v>
      </c>
      <c r="O63" s="5">
        <f t="shared" si="12"/>
        <v>-16</v>
      </c>
      <c r="Q63" s="5">
        <f t="shared" si="2"/>
        <v>-4</v>
      </c>
      <c r="R63" s="24">
        <f t="shared" si="10"/>
        <v>-0.2</v>
      </c>
      <c r="S63" s="5">
        <f t="shared" si="3"/>
        <v>-12</v>
      </c>
      <c r="U63" s="5" t="str">
        <f t="shared" si="11"/>
        <v>Pass</v>
      </c>
      <c r="V63" s="5" t="str">
        <f t="shared" si="4"/>
        <v>Pass</v>
      </c>
      <c r="W63" s="5" t="str">
        <f t="shared" si="5"/>
        <v>Pass</v>
      </c>
      <c r="X63" s="5" t="str">
        <f t="shared" si="6"/>
        <v>Pass</v>
      </c>
    </row>
    <row r="64" spans="2:24" x14ac:dyDescent="0.25">
      <c r="B64" s="5">
        <v>25771</v>
      </c>
      <c r="D64" s="4">
        <v>11</v>
      </c>
      <c r="E64" s="4">
        <v>7</v>
      </c>
      <c r="F64" s="4">
        <v>12</v>
      </c>
      <c r="G64" s="4">
        <v>8</v>
      </c>
      <c r="I64" s="5">
        <f t="shared" si="0"/>
        <v>-4</v>
      </c>
      <c r="J64" s="24">
        <f t="shared" si="7"/>
        <v>-0.5714285714285714</v>
      </c>
      <c r="K64" s="5">
        <f t="shared" si="8"/>
        <v>1</v>
      </c>
      <c r="M64" s="5">
        <f t="shared" si="1"/>
        <v>5</v>
      </c>
      <c r="N64" s="24">
        <f t="shared" si="9"/>
        <v>0.41666666666666669</v>
      </c>
      <c r="O64" s="5">
        <f t="shared" si="12"/>
        <v>-4</v>
      </c>
      <c r="Q64" s="5">
        <f t="shared" si="2"/>
        <v>-4</v>
      </c>
      <c r="R64" s="24">
        <f t="shared" si="10"/>
        <v>-0.5</v>
      </c>
      <c r="S64" s="5">
        <f t="shared" si="3"/>
        <v>0</v>
      </c>
      <c r="U64" s="5" t="str">
        <f t="shared" si="11"/>
        <v>Pass</v>
      </c>
      <c r="V64" s="5" t="str">
        <f t="shared" si="4"/>
        <v>No Pass</v>
      </c>
      <c r="W64" s="5" t="str">
        <f t="shared" si="5"/>
        <v>Pass</v>
      </c>
      <c r="X64" s="5" t="str">
        <f t="shared" si="6"/>
        <v>Pass</v>
      </c>
    </row>
    <row r="65" spans="2:24" x14ac:dyDescent="0.25">
      <c r="B65" s="5">
        <v>25781</v>
      </c>
      <c r="D65" s="4">
        <v>25</v>
      </c>
      <c r="E65" s="5">
        <v>25</v>
      </c>
      <c r="F65" s="4">
        <v>24</v>
      </c>
      <c r="G65" s="4">
        <v>24</v>
      </c>
      <c r="I65" s="5">
        <f t="shared" si="0"/>
        <v>0</v>
      </c>
      <c r="J65" s="24">
        <f t="shared" si="7"/>
        <v>0</v>
      </c>
      <c r="K65" s="5">
        <f t="shared" si="8"/>
        <v>-17</v>
      </c>
      <c r="M65" s="5">
        <f t="shared" si="1"/>
        <v>-1</v>
      </c>
      <c r="N65" s="24">
        <f t="shared" si="9"/>
        <v>-4.1666666666666664E-2</v>
      </c>
      <c r="O65" s="5">
        <f t="shared" si="12"/>
        <v>-16</v>
      </c>
      <c r="Q65" s="5">
        <f t="shared" si="2"/>
        <v>0</v>
      </c>
      <c r="R65" s="24">
        <f t="shared" si="10"/>
        <v>0</v>
      </c>
      <c r="S65" s="5">
        <f t="shared" si="3"/>
        <v>-16</v>
      </c>
      <c r="U65" s="5" t="str">
        <f t="shared" si="11"/>
        <v>Pass</v>
      </c>
      <c r="V65" s="5" t="str">
        <f t="shared" si="4"/>
        <v>Pass</v>
      </c>
      <c r="W65" s="5" t="str">
        <f t="shared" si="5"/>
        <v>Pass</v>
      </c>
      <c r="X65" s="5" t="str">
        <f t="shared" si="6"/>
        <v>Pass</v>
      </c>
    </row>
    <row r="66" spans="2:24" x14ac:dyDescent="0.25">
      <c r="B66" s="5">
        <v>25791</v>
      </c>
      <c r="D66" s="4">
        <v>25</v>
      </c>
      <c r="E66" s="5">
        <v>29</v>
      </c>
      <c r="F66" s="4">
        <v>22</v>
      </c>
      <c r="G66" s="4">
        <v>20</v>
      </c>
      <c r="I66" s="5">
        <f t="shared" si="0"/>
        <v>4</v>
      </c>
      <c r="J66" s="24">
        <f t="shared" si="7"/>
        <v>0.13793103448275862</v>
      </c>
      <c r="K66" s="5">
        <f t="shared" si="8"/>
        <v>-21</v>
      </c>
      <c r="M66" s="5">
        <f t="shared" si="1"/>
        <v>-7</v>
      </c>
      <c r="N66" s="24">
        <f t="shared" si="9"/>
        <v>-0.31818181818181818</v>
      </c>
      <c r="O66" s="5">
        <f t="shared" si="12"/>
        <v>-14</v>
      </c>
      <c r="Q66" s="5">
        <f t="shared" si="2"/>
        <v>-2</v>
      </c>
      <c r="R66" s="24">
        <f t="shared" si="10"/>
        <v>-0.1</v>
      </c>
      <c r="S66" s="5">
        <f t="shared" si="3"/>
        <v>-12</v>
      </c>
      <c r="U66" s="5" t="str">
        <f t="shared" si="11"/>
        <v>Pass</v>
      </c>
      <c r="V66" s="5" t="str">
        <f t="shared" si="4"/>
        <v>Pass</v>
      </c>
      <c r="W66" s="5" t="str">
        <f t="shared" si="5"/>
        <v>Pass</v>
      </c>
      <c r="X66" s="5" t="str">
        <f t="shared" si="6"/>
        <v>Pass</v>
      </c>
    </row>
    <row r="67" spans="2:24" x14ac:dyDescent="0.25">
      <c r="B67" s="5">
        <v>25806</v>
      </c>
      <c r="D67" s="4">
        <v>25</v>
      </c>
      <c r="E67" s="5">
        <v>25</v>
      </c>
      <c r="F67" s="4">
        <v>15</v>
      </c>
      <c r="G67" s="4">
        <v>19</v>
      </c>
      <c r="I67" s="5">
        <f t="shared" si="0"/>
        <v>0</v>
      </c>
      <c r="J67" s="24">
        <f t="shared" si="7"/>
        <v>0</v>
      </c>
      <c r="K67" s="5">
        <f t="shared" si="8"/>
        <v>-17</v>
      </c>
      <c r="M67" s="5">
        <f t="shared" si="1"/>
        <v>-10</v>
      </c>
      <c r="N67" s="24">
        <f t="shared" si="9"/>
        <v>-0.66666666666666663</v>
      </c>
      <c r="O67" s="5">
        <f t="shared" si="12"/>
        <v>-7</v>
      </c>
      <c r="Q67" s="5">
        <f t="shared" si="2"/>
        <v>4</v>
      </c>
      <c r="R67" s="24">
        <f t="shared" si="10"/>
        <v>0.21052631578947367</v>
      </c>
      <c r="S67" s="5">
        <f t="shared" si="3"/>
        <v>-11</v>
      </c>
      <c r="U67" s="5" t="str">
        <f t="shared" si="11"/>
        <v>Pass</v>
      </c>
      <c r="V67" s="5" t="str">
        <f t="shared" si="4"/>
        <v>Pass</v>
      </c>
      <c r="W67" s="5" t="str">
        <f t="shared" si="5"/>
        <v>Pass</v>
      </c>
      <c r="X67" s="5" t="str">
        <f t="shared" si="6"/>
        <v>Pass</v>
      </c>
    </row>
    <row r="68" spans="2:24" x14ac:dyDescent="0.25">
      <c r="B68" s="5">
        <v>25817</v>
      </c>
      <c r="D68" s="4">
        <v>14</v>
      </c>
      <c r="E68" s="5">
        <v>4</v>
      </c>
      <c r="F68" s="4">
        <v>7</v>
      </c>
      <c r="G68" s="4">
        <v>15</v>
      </c>
      <c r="I68" s="5">
        <f t="shared" ref="I68:I131" si="13">E68-D68</f>
        <v>-10</v>
      </c>
      <c r="J68" s="24">
        <f t="shared" si="7"/>
        <v>-2.5</v>
      </c>
      <c r="K68" s="5">
        <f t="shared" si="8"/>
        <v>4</v>
      </c>
      <c r="M68" s="5">
        <f t="shared" ref="M68:M131" si="14">F68-E68</f>
        <v>3</v>
      </c>
      <c r="N68" s="24">
        <f t="shared" si="9"/>
        <v>0.42857142857142855</v>
      </c>
      <c r="O68" s="5">
        <f t="shared" si="12"/>
        <v>1</v>
      </c>
      <c r="Q68" s="5">
        <f t="shared" ref="Q68:Q131" si="15">G68-F68</f>
        <v>8</v>
      </c>
      <c r="R68" s="24">
        <f t="shared" si="10"/>
        <v>0.53333333333333333</v>
      </c>
      <c r="S68" s="5">
        <f t="shared" si="3"/>
        <v>-7</v>
      </c>
      <c r="U68" s="5" t="str">
        <f t="shared" si="11"/>
        <v>Pass</v>
      </c>
      <c r="V68" s="5" t="str">
        <f t="shared" si="4"/>
        <v>No Pass</v>
      </c>
      <c r="W68" s="5" t="str">
        <f t="shared" si="5"/>
        <v>No Pass</v>
      </c>
      <c r="X68" s="5" t="str">
        <f t="shared" si="6"/>
        <v>Pass</v>
      </c>
    </row>
    <row r="69" spans="2:24" x14ac:dyDescent="0.25">
      <c r="B69" s="5">
        <v>25836</v>
      </c>
      <c r="D69" s="4">
        <v>25</v>
      </c>
      <c r="E69" s="4">
        <v>26</v>
      </c>
      <c r="F69" s="4">
        <v>28</v>
      </c>
      <c r="G69" s="4">
        <v>30</v>
      </c>
      <c r="I69" s="5">
        <f t="shared" si="13"/>
        <v>1</v>
      </c>
      <c r="J69" s="24">
        <f t="shared" si="7"/>
        <v>3.8461538461538464E-2</v>
      </c>
      <c r="K69" s="5">
        <f t="shared" si="8"/>
        <v>-18</v>
      </c>
      <c r="M69" s="5">
        <f t="shared" si="14"/>
        <v>2</v>
      </c>
      <c r="N69" s="24">
        <f t="shared" si="9"/>
        <v>7.1428571428571425E-2</v>
      </c>
      <c r="O69" s="5">
        <f t="shared" si="12"/>
        <v>-20</v>
      </c>
      <c r="Q69" s="5">
        <f t="shared" si="15"/>
        <v>2</v>
      </c>
      <c r="R69" s="24">
        <f t="shared" si="10"/>
        <v>6.6666666666666666E-2</v>
      </c>
      <c r="S69" s="5">
        <f t="shared" ref="S69:S132" si="16">8-G69</f>
        <v>-22</v>
      </c>
      <c r="U69" s="5" t="str">
        <f t="shared" si="11"/>
        <v>Pass</v>
      </c>
      <c r="V69" s="5" t="str">
        <f t="shared" ref="V69:V132" si="17">IF(E69&gt;=8,"Pass","No Pass")</f>
        <v>Pass</v>
      </c>
      <c r="W69" s="5" t="str">
        <f t="shared" ref="W69:W132" si="18">IF(F69&gt;=8,"Pass","No Pass")</f>
        <v>Pass</v>
      </c>
      <c r="X69" s="5" t="str">
        <f t="shared" ref="X69:X132" si="19">IF(G69&gt;=8,"Pass","No Pass")</f>
        <v>Pass</v>
      </c>
    </row>
    <row r="70" spans="2:24" x14ac:dyDescent="0.25">
      <c r="B70" s="5">
        <v>25841</v>
      </c>
      <c r="D70" s="4">
        <v>25</v>
      </c>
      <c r="E70" s="4">
        <v>25</v>
      </c>
      <c r="F70" s="4">
        <v>21</v>
      </c>
      <c r="G70" s="4">
        <v>25</v>
      </c>
      <c r="I70" s="5">
        <f t="shared" si="13"/>
        <v>0</v>
      </c>
      <c r="J70" s="24">
        <f t="shared" ref="J70:J133" si="20">I70/E70</f>
        <v>0</v>
      </c>
      <c r="K70" s="5">
        <f t="shared" ref="K70:K133" si="21">8-E70</f>
        <v>-17</v>
      </c>
      <c r="M70" s="5">
        <f t="shared" si="14"/>
        <v>-4</v>
      </c>
      <c r="N70" s="24">
        <f t="shared" ref="N70:N133" si="22">M70/F70</f>
        <v>-0.19047619047619047</v>
      </c>
      <c r="O70" s="5">
        <f t="shared" si="12"/>
        <v>-13</v>
      </c>
      <c r="Q70" s="5">
        <f t="shared" si="15"/>
        <v>4</v>
      </c>
      <c r="R70" s="24">
        <f t="shared" ref="R70:R133" si="23">Q70/G70</f>
        <v>0.16</v>
      </c>
      <c r="S70" s="5">
        <f t="shared" si="16"/>
        <v>-17</v>
      </c>
      <c r="U70" s="5" t="str">
        <f t="shared" ref="U70:U133" si="24">IF(D70&gt;=8,"Pass","No Pass")</f>
        <v>Pass</v>
      </c>
      <c r="V70" s="5" t="str">
        <f t="shared" si="17"/>
        <v>Pass</v>
      </c>
      <c r="W70" s="5" t="str">
        <f t="shared" si="18"/>
        <v>Pass</v>
      </c>
      <c r="X70" s="5" t="str">
        <f t="shared" si="19"/>
        <v>Pass</v>
      </c>
    </row>
    <row r="71" spans="2:24" x14ac:dyDescent="0.25">
      <c r="B71" s="5">
        <v>25849</v>
      </c>
      <c r="D71" s="4">
        <v>25</v>
      </c>
      <c r="E71" s="5">
        <v>25</v>
      </c>
      <c r="F71" s="4">
        <v>25</v>
      </c>
      <c r="G71" s="4">
        <v>24</v>
      </c>
      <c r="I71" s="5">
        <f t="shared" si="13"/>
        <v>0</v>
      </c>
      <c r="J71" s="24">
        <f t="shared" si="20"/>
        <v>0</v>
      </c>
      <c r="K71" s="5">
        <f t="shared" si="21"/>
        <v>-17</v>
      </c>
      <c r="M71" s="5">
        <f t="shared" si="14"/>
        <v>0</v>
      </c>
      <c r="N71" s="24">
        <f t="shared" si="22"/>
        <v>0</v>
      </c>
      <c r="O71" s="5">
        <f t="shared" si="12"/>
        <v>-17</v>
      </c>
      <c r="Q71" s="5">
        <f t="shared" si="15"/>
        <v>-1</v>
      </c>
      <c r="R71" s="24">
        <f t="shared" si="23"/>
        <v>-4.1666666666666664E-2</v>
      </c>
      <c r="S71" s="5">
        <f t="shared" si="16"/>
        <v>-16</v>
      </c>
      <c r="U71" s="5" t="str">
        <f t="shared" si="24"/>
        <v>Pass</v>
      </c>
      <c r="V71" s="5" t="str">
        <f t="shared" si="17"/>
        <v>Pass</v>
      </c>
      <c r="W71" s="5" t="str">
        <f t="shared" si="18"/>
        <v>Pass</v>
      </c>
      <c r="X71" s="5" t="str">
        <f t="shared" si="19"/>
        <v>Pass</v>
      </c>
    </row>
    <row r="72" spans="2:24" x14ac:dyDescent="0.25">
      <c r="B72" s="5">
        <v>25854</v>
      </c>
      <c r="D72" s="4">
        <v>25</v>
      </c>
      <c r="E72" s="5">
        <v>25</v>
      </c>
      <c r="F72" s="4">
        <v>26</v>
      </c>
      <c r="G72" s="4">
        <v>23</v>
      </c>
      <c r="I72" s="5">
        <f t="shared" si="13"/>
        <v>0</v>
      </c>
      <c r="J72" s="24">
        <f t="shared" si="20"/>
        <v>0</v>
      </c>
      <c r="K72" s="5">
        <f t="shared" si="21"/>
        <v>-17</v>
      </c>
      <c r="M72" s="5">
        <f t="shared" si="14"/>
        <v>1</v>
      </c>
      <c r="N72" s="24">
        <f t="shared" si="22"/>
        <v>3.8461538461538464E-2</v>
      </c>
      <c r="O72" s="5">
        <f t="shared" si="12"/>
        <v>-18</v>
      </c>
      <c r="Q72" s="5">
        <f t="shared" si="15"/>
        <v>-3</v>
      </c>
      <c r="R72" s="24">
        <f t="shared" si="23"/>
        <v>-0.13043478260869565</v>
      </c>
      <c r="S72" s="5">
        <f t="shared" si="16"/>
        <v>-15</v>
      </c>
      <c r="U72" s="5" t="str">
        <f t="shared" si="24"/>
        <v>Pass</v>
      </c>
      <c r="V72" s="5" t="str">
        <f t="shared" si="17"/>
        <v>Pass</v>
      </c>
      <c r="W72" s="5" t="str">
        <f t="shared" si="18"/>
        <v>Pass</v>
      </c>
      <c r="X72" s="5" t="str">
        <f t="shared" si="19"/>
        <v>Pass</v>
      </c>
    </row>
    <row r="73" spans="2:24" x14ac:dyDescent="0.25">
      <c r="B73" s="5">
        <v>25858</v>
      </c>
      <c r="D73" s="4">
        <v>25</v>
      </c>
      <c r="E73" s="5">
        <v>60</v>
      </c>
      <c r="F73" s="4">
        <v>22</v>
      </c>
      <c r="G73" s="4">
        <v>21</v>
      </c>
      <c r="I73" s="5">
        <f t="shared" si="13"/>
        <v>35</v>
      </c>
      <c r="J73" s="24">
        <f t="shared" si="20"/>
        <v>0.58333333333333337</v>
      </c>
      <c r="K73" s="5">
        <f t="shared" si="21"/>
        <v>-52</v>
      </c>
      <c r="M73" s="5">
        <f t="shared" si="14"/>
        <v>-38</v>
      </c>
      <c r="N73" s="24">
        <f t="shared" si="22"/>
        <v>-1.7272727272727273</v>
      </c>
      <c r="O73" s="5">
        <f t="shared" ref="O73:O136" si="25">8-F73</f>
        <v>-14</v>
      </c>
      <c r="Q73" s="5">
        <f t="shared" si="15"/>
        <v>-1</v>
      </c>
      <c r="R73" s="24">
        <f t="shared" si="23"/>
        <v>-4.7619047619047616E-2</v>
      </c>
      <c r="S73" s="5">
        <f t="shared" si="16"/>
        <v>-13</v>
      </c>
      <c r="U73" s="5" t="str">
        <f t="shared" si="24"/>
        <v>Pass</v>
      </c>
      <c r="V73" s="5" t="str">
        <f t="shared" si="17"/>
        <v>Pass</v>
      </c>
      <c r="W73" s="5" t="str">
        <f t="shared" si="18"/>
        <v>Pass</v>
      </c>
      <c r="X73" s="5" t="str">
        <f t="shared" si="19"/>
        <v>Pass</v>
      </c>
    </row>
    <row r="74" spans="2:24" x14ac:dyDescent="0.25">
      <c r="B74" s="5">
        <v>25865</v>
      </c>
      <c r="D74" s="4">
        <v>25</v>
      </c>
      <c r="E74" s="5">
        <v>30</v>
      </c>
      <c r="F74" s="4">
        <v>23</v>
      </c>
      <c r="G74" s="4">
        <v>22</v>
      </c>
      <c r="I74" s="5">
        <f t="shared" si="13"/>
        <v>5</v>
      </c>
      <c r="J74" s="24">
        <f t="shared" si="20"/>
        <v>0.16666666666666666</v>
      </c>
      <c r="K74" s="5">
        <f t="shared" si="21"/>
        <v>-22</v>
      </c>
      <c r="M74" s="5">
        <f t="shared" si="14"/>
        <v>-7</v>
      </c>
      <c r="N74" s="24">
        <f t="shared" si="22"/>
        <v>-0.30434782608695654</v>
      </c>
      <c r="O74" s="5">
        <f t="shared" si="25"/>
        <v>-15</v>
      </c>
      <c r="Q74" s="5">
        <f t="shared" si="15"/>
        <v>-1</v>
      </c>
      <c r="R74" s="24">
        <f t="shared" si="23"/>
        <v>-4.5454545454545456E-2</v>
      </c>
      <c r="S74" s="5">
        <f t="shared" si="16"/>
        <v>-14</v>
      </c>
      <c r="U74" s="5" t="str">
        <f t="shared" si="24"/>
        <v>Pass</v>
      </c>
      <c r="V74" s="5" t="str">
        <f t="shared" si="17"/>
        <v>Pass</v>
      </c>
      <c r="W74" s="5" t="str">
        <f t="shared" si="18"/>
        <v>Pass</v>
      </c>
      <c r="X74" s="5" t="str">
        <f t="shared" si="19"/>
        <v>Pass</v>
      </c>
    </row>
    <row r="75" spans="2:24" x14ac:dyDescent="0.25">
      <c r="B75" s="5">
        <v>25894</v>
      </c>
      <c r="D75" s="4">
        <v>25</v>
      </c>
      <c r="E75" s="5">
        <v>30</v>
      </c>
      <c r="F75" s="4">
        <v>25</v>
      </c>
      <c r="G75" s="4">
        <v>22</v>
      </c>
      <c r="I75" s="5">
        <f t="shared" si="13"/>
        <v>5</v>
      </c>
      <c r="J75" s="24">
        <f t="shared" si="20"/>
        <v>0.16666666666666666</v>
      </c>
      <c r="K75" s="5">
        <f t="shared" si="21"/>
        <v>-22</v>
      </c>
      <c r="M75" s="5">
        <f t="shared" si="14"/>
        <v>-5</v>
      </c>
      <c r="N75" s="24">
        <f t="shared" si="22"/>
        <v>-0.2</v>
      </c>
      <c r="O75" s="5">
        <f t="shared" si="25"/>
        <v>-17</v>
      </c>
      <c r="Q75" s="5">
        <f t="shared" si="15"/>
        <v>-3</v>
      </c>
      <c r="R75" s="24">
        <f t="shared" si="23"/>
        <v>-0.13636363636363635</v>
      </c>
      <c r="S75" s="5">
        <f t="shared" si="16"/>
        <v>-14</v>
      </c>
      <c r="U75" s="5" t="str">
        <f t="shared" si="24"/>
        <v>Pass</v>
      </c>
      <c r="V75" s="5" t="str">
        <f t="shared" si="17"/>
        <v>Pass</v>
      </c>
      <c r="W75" s="5" t="str">
        <f t="shared" si="18"/>
        <v>Pass</v>
      </c>
      <c r="X75" s="5" t="str">
        <f t="shared" si="19"/>
        <v>Pass</v>
      </c>
    </row>
    <row r="76" spans="2:24" x14ac:dyDescent="0.25">
      <c r="B76" s="5">
        <v>25897</v>
      </c>
      <c r="D76" s="4">
        <v>25</v>
      </c>
      <c r="E76" s="5">
        <v>36</v>
      </c>
      <c r="F76" s="4">
        <v>28</v>
      </c>
      <c r="G76" s="4">
        <v>30</v>
      </c>
      <c r="I76" s="5">
        <f t="shared" si="13"/>
        <v>11</v>
      </c>
      <c r="J76" s="24">
        <f t="shared" si="20"/>
        <v>0.30555555555555558</v>
      </c>
      <c r="K76" s="5">
        <f t="shared" si="21"/>
        <v>-28</v>
      </c>
      <c r="M76" s="5">
        <f t="shared" si="14"/>
        <v>-8</v>
      </c>
      <c r="N76" s="24">
        <f t="shared" si="22"/>
        <v>-0.2857142857142857</v>
      </c>
      <c r="O76" s="5">
        <f t="shared" si="25"/>
        <v>-20</v>
      </c>
      <c r="Q76" s="5">
        <f t="shared" si="15"/>
        <v>2</v>
      </c>
      <c r="R76" s="24">
        <f t="shared" si="23"/>
        <v>6.6666666666666666E-2</v>
      </c>
      <c r="S76" s="5">
        <f t="shared" si="16"/>
        <v>-22</v>
      </c>
      <c r="U76" s="5" t="str">
        <f t="shared" si="24"/>
        <v>Pass</v>
      </c>
      <c r="V76" s="5" t="str">
        <f t="shared" si="17"/>
        <v>Pass</v>
      </c>
      <c r="W76" s="5" t="str">
        <f t="shared" si="18"/>
        <v>Pass</v>
      </c>
      <c r="X76" s="5" t="str">
        <f t="shared" si="19"/>
        <v>Pass</v>
      </c>
    </row>
    <row r="77" spans="2:24" x14ac:dyDescent="0.25">
      <c r="B77" s="5">
        <v>25910</v>
      </c>
      <c r="D77" s="4">
        <v>20</v>
      </c>
      <c r="E77" s="5">
        <v>30</v>
      </c>
      <c r="F77" s="4">
        <v>32</v>
      </c>
      <c r="G77" s="4">
        <v>29</v>
      </c>
      <c r="I77" s="5">
        <f t="shared" si="13"/>
        <v>10</v>
      </c>
      <c r="J77" s="24">
        <f t="shared" si="20"/>
        <v>0.33333333333333331</v>
      </c>
      <c r="K77" s="5">
        <f t="shared" si="21"/>
        <v>-22</v>
      </c>
      <c r="M77" s="5">
        <f t="shared" si="14"/>
        <v>2</v>
      </c>
      <c r="N77" s="24">
        <f t="shared" si="22"/>
        <v>6.25E-2</v>
      </c>
      <c r="O77" s="5">
        <f t="shared" si="25"/>
        <v>-24</v>
      </c>
      <c r="Q77" s="5">
        <f t="shared" si="15"/>
        <v>-3</v>
      </c>
      <c r="R77" s="24">
        <f t="shared" si="23"/>
        <v>-0.10344827586206896</v>
      </c>
      <c r="S77" s="5">
        <f t="shared" si="16"/>
        <v>-21</v>
      </c>
      <c r="U77" s="5" t="str">
        <f t="shared" si="24"/>
        <v>Pass</v>
      </c>
      <c r="V77" s="5" t="str">
        <f t="shared" si="17"/>
        <v>Pass</v>
      </c>
      <c r="W77" s="5" t="str">
        <f t="shared" si="18"/>
        <v>Pass</v>
      </c>
      <c r="X77" s="5" t="str">
        <f t="shared" si="19"/>
        <v>Pass</v>
      </c>
    </row>
    <row r="78" spans="2:24" x14ac:dyDescent="0.25">
      <c r="B78" s="5">
        <v>25918</v>
      </c>
      <c r="D78" s="4">
        <v>25</v>
      </c>
      <c r="E78" s="4">
        <v>25</v>
      </c>
      <c r="F78" s="4">
        <v>25</v>
      </c>
      <c r="G78" s="4">
        <v>25</v>
      </c>
      <c r="I78" s="5">
        <f t="shared" si="13"/>
        <v>0</v>
      </c>
      <c r="J78" s="24">
        <f t="shared" si="20"/>
        <v>0</v>
      </c>
      <c r="K78" s="5">
        <f t="shared" si="21"/>
        <v>-17</v>
      </c>
      <c r="M78" s="5">
        <f t="shared" si="14"/>
        <v>0</v>
      </c>
      <c r="N78" s="24">
        <f t="shared" si="22"/>
        <v>0</v>
      </c>
      <c r="O78" s="5">
        <f t="shared" si="25"/>
        <v>-17</v>
      </c>
      <c r="Q78" s="5">
        <f t="shared" si="15"/>
        <v>0</v>
      </c>
      <c r="R78" s="24">
        <f t="shared" si="23"/>
        <v>0</v>
      </c>
      <c r="S78" s="5">
        <f t="shared" si="16"/>
        <v>-17</v>
      </c>
      <c r="U78" s="5" t="str">
        <f t="shared" si="24"/>
        <v>Pass</v>
      </c>
      <c r="V78" s="5" t="str">
        <f t="shared" si="17"/>
        <v>Pass</v>
      </c>
      <c r="W78" s="5" t="str">
        <f t="shared" si="18"/>
        <v>Pass</v>
      </c>
      <c r="X78" s="5" t="str">
        <f t="shared" si="19"/>
        <v>Pass</v>
      </c>
    </row>
    <row r="79" spans="2:24" x14ac:dyDescent="0.25">
      <c r="B79" s="5">
        <v>25964</v>
      </c>
      <c r="D79" s="4">
        <v>25</v>
      </c>
      <c r="E79" s="5">
        <v>38</v>
      </c>
      <c r="F79" s="4">
        <v>35</v>
      </c>
      <c r="G79" s="4">
        <v>25</v>
      </c>
      <c r="I79" s="5">
        <f t="shared" si="13"/>
        <v>13</v>
      </c>
      <c r="J79" s="24">
        <f t="shared" si="20"/>
        <v>0.34210526315789475</v>
      </c>
      <c r="K79" s="5">
        <f t="shared" si="21"/>
        <v>-30</v>
      </c>
      <c r="M79" s="5">
        <f t="shared" si="14"/>
        <v>-3</v>
      </c>
      <c r="N79" s="24">
        <f t="shared" si="22"/>
        <v>-8.5714285714285715E-2</v>
      </c>
      <c r="O79" s="5">
        <f t="shared" si="25"/>
        <v>-27</v>
      </c>
      <c r="Q79" s="5">
        <f t="shared" si="15"/>
        <v>-10</v>
      </c>
      <c r="R79" s="24">
        <f t="shared" si="23"/>
        <v>-0.4</v>
      </c>
      <c r="S79" s="5">
        <f t="shared" si="16"/>
        <v>-17</v>
      </c>
      <c r="U79" s="5" t="str">
        <f t="shared" si="24"/>
        <v>Pass</v>
      </c>
      <c r="V79" s="5" t="str">
        <f t="shared" si="17"/>
        <v>Pass</v>
      </c>
      <c r="W79" s="5" t="str">
        <f t="shared" si="18"/>
        <v>Pass</v>
      </c>
      <c r="X79" s="5" t="str">
        <f t="shared" si="19"/>
        <v>Pass</v>
      </c>
    </row>
    <row r="80" spans="2:24" x14ac:dyDescent="0.25">
      <c r="B80" s="5">
        <v>25975</v>
      </c>
      <c r="D80" s="4">
        <v>25</v>
      </c>
      <c r="E80" s="5">
        <v>26</v>
      </c>
      <c r="F80" s="4">
        <v>20</v>
      </c>
      <c r="G80" s="4">
        <v>31</v>
      </c>
      <c r="I80" s="5">
        <f t="shared" si="13"/>
        <v>1</v>
      </c>
      <c r="J80" s="24">
        <f t="shared" si="20"/>
        <v>3.8461538461538464E-2</v>
      </c>
      <c r="K80" s="5">
        <f t="shared" si="21"/>
        <v>-18</v>
      </c>
      <c r="M80" s="5">
        <f t="shared" si="14"/>
        <v>-6</v>
      </c>
      <c r="N80" s="24">
        <f t="shared" si="22"/>
        <v>-0.3</v>
      </c>
      <c r="O80" s="5">
        <f t="shared" si="25"/>
        <v>-12</v>
      </c>
      <c r="Q80" s="5">
        <f t="shared" si="15"/>
        <v>11</v>
      </c>
      <c r="R80" s="24">
        <f t="shared" si="23"/>
        <v>0.35483870967741937</v>
      </c>
      <c r="S80" s="5">
        <f t="shared" si="16"/>
        <v>-23</v>
      </c>
      <c r="U80" s="5" t="str">
        <f t="shared" si="24"/>
        <v>Pass</v>
      </c>
      <c r="V80" s="5" t="str">
        <f t="shared" si="17"/>
        <v>Pass</v>
      </c>
      <c r="W80" s="5" t="str">
        <f t="shared" si="18"/>
        <v>Pass</v>
      </c>
      <c r="X80" s="5" t="str">
        <f t="shared" si="19"/>
        <v>Pass</v>
      </c>
    </row>
    <row r="81" spans="2:24" x14ac:dyDescent="0.25">
      <c r="B81" s="5">
        <v>25978</v>
      </c>
      <c r="D81" s="4">
        <v>3</v>
      </c>
      <c r="E81" s="4">
        <v>23</v>
      </c>
      <c r="F81" s="4">
        <v>20</v>
      </c>
      <c r="G81" s="4">
        <v>21</v>
      </c>
      <c r="I81" s="5">
        <f t="shared" si="13"/>
        <v>20</v>
      </c>
      <c r="J81" s="24">
        <f t="shared" si="20"/>
        <v>0.86956521739130432</v>
      </c>
      <c r="K81" s="5">
        <f t="shared" si="21"/>
        <v>-15</v>
      </c>
      <c r="M81" s="5">
        <f t="shared" si="14"/>
        <v>-3</v>
      </c>
      <c r="N81" s="24">
        <f t="shared" si="22"/>
        <v>-0.15</v>
      </c>
      <c r="O81" s="5">
        <f t="shared" si="25"/>
        <v>-12</v>
      </c>
      <c r="Q81" s="5">
        <f t="shared" si="15"/>
        <v>1</v>
      </c>
      <c r="R81" s="24">
        <f t="shared" si="23"/>
        <v>4.7619047619047616E-2</v>
      </c>
      <c r="S81" s="5">
        <f t="shared" si="16"/>
        <v>-13</v>
      </c>
      <c r="U81" s="5" t="str">
        <f t="shared" si="24"/>
        <v>No Pass</v>
      </c>
      <c r="V81" s="5" t="str">
        <f t="shared" si="17"/>
        <v>Pass</v>
      </c>
      <c r="W81" s="5" t="str">
        <f t="shared" si="18"/>
        <v>Pass</v>
      </c>
      <c r="X81" s="5" t="str">
        <f t="shared" si="19"/>
        <v>Pass</v>
      </c>
    </row>
    <row r="82" spans="2:24" x14ac:dyDescent="0.25">
      <c r="B82" s="5">
        <v>25980</v>
      </c>
      <c r="D82" s="4">
        <v>25</v>
      </c>
      <c r="E82" s="4">
        <v>25</v>
      </c>
      <c r="F82" s="4">
        <v>22</v>
      </c>
      <c r="G82" s="4">
        <v>25</v>
      </c>
      <c r="I82" s="5">
        <f t="shared" si="13"/>
        <v>0</v>
      </c>
      <c r="J82" s="24">
        <f t="shared" si="20"/>
        <v>0</v>
      </c>
      <c r="K82" s="5">
        <f t="shared" si="21"/>
        <v>-17</v>
      </c>
      <c r="M82" s="5">
        <f t="shared" si="14"/>
        <v>-3</v>
      </c>
      <c r="N82" s="24">
        <f t="shared" si="22"/>
        <v>-0.13636363636363635</v>
      </c>
      <c r="O82" s="5">
        <f t="shared" si="25"/>
        <v>-14</v>
      </c>
      <c r="Q82" s="5">
        <f t="shared" si="15"/>
        <v>3</v>
      </c>
      <c r="R82" s="24">
        <f t="shared" si="23"/>
        <v>0.12</v>
      </c>
      <c r="S82" s="5">
        <f t="shared" si="16"/>
        <v>-17</v>
      </c>
      <c r="U82" s="5" t="str">
        <f t="shared" si="24"/>
        <v>Pass</v>
      </c>
      <c r="V82" s="5" t="str">
        <f t="shared" si="17"/>
        <v>Pass</v>
      </c>
      <c r="W82" s="5" t="str">
        <f t="shared" si="18"/>
        <v>Pass</v>
      </c>
      <c r="X82" s="5" t="str">
        <f t="shared" si="19"/>
        <v>Pass</v>
      </c>
    </row>
    <row r="83" spans="2:24" x14ac:dyDescent="0.25">
      <c r="B83" s="5">
        <v>26002</v>
      </c>
      <c r="D83" s="4">
        <v>25</v>
      </c>
      <c r="E83" s="4">
        <v>30</v>
      </c>
      <c r="F83" s="4">
        <v>23</v>
      </c>
      <c r="G83" s="4">
        <v>25</v>
      </c>
      <c r="I83" s="5">
        <f t="shared" si="13"/>
        <v>5</v>
      </c>
      <c r="J83" s="24">
        <f t="shared" si="20"/>
        <v>0.16666666666666666</v>
      </c>
      <c r="K83" s="5">
        <f t="shared" si="21"/>
        <v>-22</v>
      </c>
      <c r="M83" s="5">
        <f t="shared" si="14"/>
        <v>-7</v>
      </c>
      <c r="N83" s="24">
        <f t="shared" si="22"/>
        <v>-0.30434782608695654</v>
      </c>
      <c r="O83" s="5">
        <f t="shared" si="25"/>
        <v>-15</v>
      </c>
      <c r="Q83" s="5">
        <f t="shared" si="15"/>
        <v>2</v>
      </c>
      <c r="R83" s="24">
        <f t="shared" si="23"/>
        <v>0.08</v>
      </c>
      <c r="S83" s="5">
        <f t="shared" si="16"/>
        <v>-17</v>
      </c>
      <c r="U83" s="5" t="str">
        <f t="shared" si="24"/>
        <v>Pass</v>
      </c>
      <c r="V83" s="5" t="str">
        <f t="shared" si="17"/>
        <v>Pass</v>
      </c>
      <c r="W83" s="5" t="str">
        <f t="shared" si="18"/>
        <v>Pass</v>
      </c>
      <c r="X83" s="5" t="str">
        <f t="shared" si="19"/>
        <v>Pass</v>
      </c>
    </row>
    <row r="84" spans="2:24" x14ac:dyDescent="0.25">
      <c r="B84" s="5">
        <v>26005</v>
      </c>
      <c r="D84" s="4">
        <v>25</v>
      </c>
      <c r="E84" s="4">
        <v>30</v>
      </c>
      <c r="F84" s="4">
        <v>30</v>
      </c>
      <c r="G84" s="4">
        <v>29</v>
      </c>
      <c r="I84" s="5">
        <f t="shared" si="13"/>
        <v>5</v>
      </c>
      <c r="J84" s="24">
        <f t="shared" si="20"/>
        <v>0.16666666666666666</v>
      </c>
      <c r="K84" s="5">
        <f t="shared" si="21"/>
        <v>-22</v>
      </c>
      <c r="M84" s="5">
        <f t="shared" si="14"/>
        <v>0</v>
      </c>
      <c r="N84" s="24">
        <f t="shared" si="22"/>
        <v>0</v>
      </c>
      <c r="O84" s="5">
        <f t="shared" si="25"/>
        <v>-22</v>
      </c>
      <c r="Q84" s="5">
        <f t="shared" si="15"/>
        <v>-1</v>
      </c>
      <c r="R84" s="24">
        <f t="shared" si="23"/>
        <v>-3.4482758620689655E-2</v>
      </c>
      <c r="S84" s="5">
        <f t="shared" si="16"/>
        <v>-21</v>
      </c>
      <c r="U84" s="5" t="str">
        <f t="shared" si="24"/>
        <v>Pass</v>
      </c>
      <c r="V84" s="5" t="str">
        <f t="shared" si="17"/>
        <v>Pass</v>
      </c>
      <c r="W84" s="5" t="str">
        <f t="shared" si="18"/>
        <v>Pass</v>
      </c>
      <c r="X84" s="5" t="str">
        <f t="shared" si="19"/>
        <v>Pass</v>
      </c>
    </row>
    <row r="85" spans="2:24" x14ac:dyDescent="0.25">
      <c r="B85" s="5">
        <v>26008</v>
      </c>
      <c r="D85" s="4">
        <v>25</v>
      </c>
      <c r="E85" s="5">
        <v>25</v>
      </c>
      <c r="F85" s="4">
        <v>25</v>
      </c>
      <c r="G85" s="4">
        <v>30</v>
      </c>
      <c r="I85" s="5">
        <f t="shared" si="13"/>
        <v>0</v>
      </c>
      <c r="J85" s="24">
        <f t="shared" si="20"/>
        <v>0</v>
      </c>
      <c r="K85" s="5">
        <f t="shared" si="21"/>
        <v>-17</v>
      </c>
      <c r="M85" s="5">
        <f t="shared" si="14"/>
        <v>0</v>
      </c>
      <c r="N85" s="24">
        <f t="shared" si="22"/>
        <v>0</v>
      </c>
      <c r="O85" s="5">
        <f t="shared" si="25"/>
        <v>-17</v>
      </c>
      <c r="Q85" s="5">
        <f t="shared" si="15"/>
        <v>5</v>
      </c>
      <c r="R85" s="24">
        <f t="shared" si="23"/>
        <v>0.16666666666666666</v>
      </c>
      <c r="S85" s="5">
        <f t="shared" si="16"/>
        <v>-22</v>
      </c>
      <c r="U85" s="5" t="str">
        <f t="shared" si="24"/>
        <v>Pass</v>
      </c>
      <c r="V85" s="5" t="str">
        <f t="shared" si="17"/>
        <v>Pass</v>
      </c>
      <c r="W85" s="5" t="str">
        <f t="shared" si="18"/>
        <v>Pass</v>
      </c>
      <c r="X85" s="5" t="str">
        <f t="shared" si="19"/>
        <v>Pass</v>
      </c>
    </row>
    <row r="86" spans="2:24" x14ac:dyDescent="0.25">
      <c r="B86" s="5">
        <v>26010</v>
      </c>
      <c r="D86" s="4">
        <v>25</v>
      </c>
      <c r="E86" s="5">
        <v>30</v>
      </c>
      <c r="F86" s="4">
        <v>28</v>
      </c>
      <c r="G86" s="4">
        <v>35</v>
      </c>
      <c r="I86" s="5">
        <f t="shared" si="13"/>
        <v>5</v>
      </c>
      <c r="J86" s="24">
        <f t="shared" si="20"/>
        <v>0.16666666666666666</v>
      </c>
      <c r="K86" s="5">
        <f t="shared" si="21"/>
        <v>-22</v>
      </c>
      <c r="M86" s="5">
        <f t="shared" si="14"/>
        <v>-2</v>
      </c>
      <c r="N86" s="24">
        <f t="shared" si="22"/>
        <v>-7.1428571428571425E-2</v>
      </c>
      <c r="O86" s="5">
        <f t="shared" si="25"/>
        <v>-20</v>
      </c>
      <c r="Q86" s="5">
        <f t="shared" si="15"/>
        <v>7</v>
      </c>
      <c r="R86" s="24">
        <f t="shared" si="23"/>
        <v>0.2</v>
      </c>
      <c r="S86" s="5">
        <f t="shared" si="16"/>
        <v>-27</v>
      </c>
      <c r="U86" s="5" t="str">
        <f t="shared" si="24"/>
        <v>Pass</v>
      </c>
      <c r="V86" s="5" t="str">
        <f t="shared" si="17"/>
        <v>Pass</v>
      </c>
      <c r="W86" s="5" t="str">
        <f t="shared" si="18"/>
        <v>Pass</v>
      </c>
      <c r="X86" s="5" t="str">
        <f t="shared" si="19"/>
        <v>Pass</v>
      </c>
    </row>
    <row r="87" spans="2:24" x14ac:dyDescent="0.25">
      <c r="B87" s="5">
        <v>26013</v>
      </c>
      <c r="D87" s="4">
        <v>25</v>
      </c>
      <c r="E87" s="5">
        <v>25</v>
      </c>
      <c r="F87" s="4">
        <v>26</v>
      </c>
      <c r="G87" s="4">
        <v>25</v>
      </c>
      <c r="I87" s="5">
        <f t="shared" si="13"/>
        <v>0</v>
      </c>
      <c r="J87" s="24">
        <f t="shared" si="20"/>
        <v>0</v>
      </c>
      <c r="K87" s="5">
        <f t="shared" si="21"/>
        <v>-17</v>
      </c>
      <c r="M87" s="5">
        <f t="shared" si="14"/>
        <v>1</v>
      </c>
      <c r="N87" s="24">
        <f t="shared" si="22"/>
        <v>3.8461538461538464E-2</v>
      </c>
      <c r="O87" s="5">
        <f t="shared" si="25"/>
        <v>-18</v>
      </c>
      <c r="Q87" s="5">
        <f t="shared" si="15"/>
        <v>-1</v>
      </c>
      <c r="R87" s="24">
        <f t="shared" si="23"/>
        <v>-0.04</v>
      </c>
      <c r="S87" s="5">
        <f t="shared" si="16"/>
        <v>-17</v>
      </c>
      <c r="U87" s="5" t="str">
        <f t="shared" si="24"/>
        <v>Pass</v>
      </c>
      <c r="V87" s="5" t="str">
        <f t="shared" si="17"/>
        <v>Pass</v>
      </c>
      <c r="W87" s="5" t="str">
        <f t="shared" si="18"/>
        <v>Pass</v>
      </c>
      <c r="X87" s="5" t="str">
        <f t="shared" si="19"/>
        <v>Pass</v>
      </c>
    </row>
    <row r="88" spans="2:24" x14ac:dyDescent="0.25">
      <c r="B88" s="5">
        <v>26019</v>
      </c>
      <c r="D88" s="4">
        <v>25</v>
      </c>
      <c r="E88" s="4">
        <v>25</v>
      </c>
      <c r="F88" s="4">
        <v>25</v>
      </c>
      <c r="G88" s="4">
        <v>25</v>
      </c>
      <c r="I88" s="5">
        <f t="shared" si="13"/>
        <v>0</v>
      </c>
      <c r="J88" s="24">
        <f t="shared" si="20"/>
        <v>0</v>
      </c>
      <c r="K88" s="5">
        <f t="shared" si="21"/>
        <v>-17</v>
      </c>
      <c r="M88" s="5">
        <f t="shared" si="14"/>
        <v>0</v>
      </c>
      <c r="N88" s="24">
        <f t="shared" si="22"/>
        <v>0</v>
      </c>
      <c r="O88" s="5">
        <f t="shared" si="25"/>
        <v>-17</v>
      </c>
      <c r="Q88" s="5">
        <f t="shared" si="15"/>
        <v>0</v>
      </c>
      <c r="R88" s="24">
        <f t="shared" si="23"/>
        <v>0</v>
      </c>
      <c r="S88" s="5">
        <f t="shared" si="16"/>
        <v>-17</v>
      </c>
      <c r="U88" s="5" t="str">
        <f t="shared" si="24"/>
        <v>Pass</v>
      </c>
      <c r="V88" s="5" t="str">
        <f t="shared" si="17"/>
        <v>Pass</v>
      </c>
      <c r="W88" s="5" t="str">
        <f t="shared" si="18"/>
        <v>Pass</v>
      </c>
      <c r="X88" s="5" t="str">
        <f t="shared" si="19"/>
        <v>Pass</v>
      </c>
    </row>
    <row r="89" spans="2:24" x14ac:dyDescent="0.25">
      <c r="B89" s="5">
        <v>26037</v>
      </c>
      <c r="D89" s="4">
        <v>25</v>
      </c>
      <c r="E89" s="5">
        <v>24</v>
      </c>
      <c r="F89" s="4">
        <v>14</v>
      </c>
      <c r="G89" s="4">
        <v>18</v>
      </c>
      <c r="I89" s="5">
        <f t="shared" si="13"/>
        <v>-1</v>
      </c>
      <c r="J89" s="24">
        <f t="shared" si="20"/>
        <v>-4.1666666666666664E-2</v>
      </c>
      <c r="K89" s="5">
        <f t="shared" si="21"/>
        <v>-16</v>
      </c>
      <c r="M89" s="5">
        <f t="shared" si="14"/>
        <v>-10</v>
      </c>
      <c r="N89" s="24">
        <f t="shared" si="22"/>
        <v>-0.7142857142857143</v>
      </c>
      <c r="O89" s="5">
        <f t="shared" si="25"/>
        <v>-6</v>
      </c>
      <c r="Q89" s="5">
        <f t="shared" si="15"/>
        <v>4</v>
      </c>
      <c r="R89" s="24">
        <f t="shared" si="23"/>
        <v>0.22222222222222221</v>
      </c>
      <c r="S89" s="5">
        <f t="shared" si="16"/>
        <v>-10</v>
      </c>
      <c r="U89" s="5" t="str">
        <f t="shared" si="24"/>
        <v>Pass</v>
      </c>
      <c r="V89" s="5" t="str">
        <f t="shared" si="17"/>
        <v>Pass</v>
      </c>
      <c r="W89" s="5" t="str">
        <f t="shared" si="18"/>
        <v>Pass</v>
      </c>
      <c r="X89" s="5" t="str">
        <f t="shared" si="19"/>
        <v>Pass</v>
      </c>
    </row>
    <row r="90" spans="2:24" x14ac:dyDescent="0.25">
      <c r="B90" s="5">
        <v>26048</v>
      </c>
      <c r="D90" s="4">
        <v>25</v>
      </c>
      <c r="E90" s="5">
        <v>35</v>
      </c>
      <c r="F90" s="4">
        <v>20</v>
      </c>
      <c r="G90" s="4">
        <v>25</v>
      </c>
      <c r="I90" s="5">
        <f t="shared" si="13"/>
        <v>10</v>
      </c>
      <c r="J90" s="24">
        <f t="shared" si="20"/>
        <v>0.2857142857142857</v>
      </c>
      <c r="K90" s="5">
        <f t="shared" si="21"/>
        <v>-27</v>
      </c>
      <c r="M90" s="5">
        <f t="shared" si="14"/>
        <v>-15</v>
      </c>
      <c r="N90" s="24">
        <f t="shared" si="22"/>
        <v>-0.75</v>
      </c>
      <c r="O90" s="5">
        <f t="shared" si="25"/>
        <v>-12</v>
      </c>
      <c r="Q90" s="5">
        <f t="shared" si="15"/>
        <v>5</v>
      </c>
      <c r="R90" s="24">
        <f t="shared" si="23"/>
        <v>0.2</v>
      </c>
      <c r="S90" s="5">
        <f t="shared" si="16"/>
        <v>-17</v>
      </c>
      <c r="U90" s="5" t="str">
        <f t="shared" si="24"/>
        <v>Pass</v>
      </c>
      <c r="V90" s="5" t="str">
        <f t="shared" si="17"/>
        <v>Pass</v>
      </c>
      <c r="W90" s="5" t="str">
        <f t="shared" si="18"/>
        <v>Pass</v>
      </c>
      <c r="X90" s="5" t="str">
        <f t="shared" si="19"/>
        <v>Pass</v>
      </c>
    </row>
    <row r="91" spans="2:24" x14ac:dyDescent="0.25">
      <c r="B91" s="5">
        <v>26066</v>
      </c>
      <c r="D91" s="4">
        <v>25</v>
      </c>
      <c r="E91" s="5">
        <v>26</v>
      </c>
      <c r="F91" s="4">
        <v>23</v>
      </c>
      <c r="G91" s="4">
        <v>24</v>
      </c>
      <c r="I91" s="5">
        <f t="shared" si="13"/>
        <v>1</v>
      </c>
      <c r="J91" s="24">
        <f t="shared" si="20"/>
        <v>3.8461538461538464E-2</v>
      </c>
      <c r="K91" s="5">
        <f t="shared" si="21"/>
        <v>-18</v>
      </c>
      <c r="M91" s="5">
        <f t="shared" si="14"/>
        <v>-3</v>
      </c>
      <c r="N91" s="24">
        <f t="shared" si="22"/>
        <v>-0.13043478260869565</v>
      </c>
      <c r="O91" s="5">
        <f t="shared" si="25"/>
        <v>-15</v>
      </c>
      <c r="Q91" s="5">
        <f t="shared" si="15"/>
        <v>1</v>
      </c>
      <c r="R91" s="24">
        <f t="shared" si="23"/>
        <v>4.1666666666666664E-2</v>
      </c>
      <c r="S91" s="5">
        <f t="shared" si="16"/>
        <v>-16</v>
      </c>
      <c r="U91" s="5" t="str">
        <f t="shared" si="24"/>
        <v>Pass</v>
      </c>
      <c r="V91" s="5" t="str">
        <f t="shared" si="17"/>
        <v>Pass</v>
      </c>
      <c r="W91" s="5" t="str">
        <f t="shared" si="18"/>
        <v>Pass</v>
      </c>
      <c r="X91" s="5" t="str">
        <f t="shared" si="19"/>
        <v>Pass</v>
      </c>
    </row>
    <row r="92" spans="2:24" x14ac:dyDescent="0.25">
      <c r="B92" s="5">
        <v>26068</v>
      </c>
      <c r="D92" s="4">
        <v>10</v>
      </c>
      <c r="E92" s="5">
        <v>20</v>
      </c>
      <c r="F92" s="4">
        <v>27</v>
      </c>
      <c r="G92" s="4">
        <v>26</v>
      </c>
      <c r="I92" s="5">
        <f t="shared" si="13"/>
        <v>10</v>
      </c>
      <c r="J92" s="24">
        <f t="shared" si="20"/>
        <v>0.5</v>
      </c>
      <c r="K92" s="5">
        <f t="shared" si="21"/>
        <v>-12</v>
      </c>
      <c r="M92" s="5">
        <f t="shared" si="14"/>
        <v>7</v>
      </c>
      <c r="N92" s="24">
        <f t="shared" si="22"/>
        <v>0.25925925925925924</v>
      </c>
      <c r="O92" s="5">
        <f t="shared" si="25"/>
        <v>-19</v>
      </c>
      <c r="Q92" s="5">
        <f t="shared" si="15"/>
        <v>-1</v>
      </c>
      <c r="R92" s="24">
        <f t="shared" si="23"/>
        <v>-3.8461538461538464E-2</v>
      </c>
      <c r="S92" s="5">
        <f t="shared" si="16"/>
        <v>-18</v>
      </c>
      <c r="U92" s="5" t="str">
        <f t="shared" si="24"/>
        <v>Pass</v>
      </c>
      <c r="V92" s="5" t="str">
        <f t="shared" si="17"/>
        <v>Pass</v>
      </c>
      <c r="W92" s="5" t="str">
        <f t="shared" si="18"/>
        <v>Pass</v>
      </c>
      <c r="X92" s="5" t="str">
        <f t="shared" si="19"/>
        <v>Pass</v>
      </c>
    </row>
    <row r="93" spans="2:24" x14ac:dyDescent="0.25">
      <c r="B93" s="5">
        <v>26073</v>
      </c>
      <c r="D93" s="4">
        <v>25</v>
      </c>
      <c r="E93" s="5">
        <v>25</v>
      </c>
      <c r="F93" s="4">
        <v>22</v>
      </c>
      <c r="G93" s="4">
        <v>25</v>
      </c>
      <c r="I93" s="5">
        <f t="shared" si="13"/>
        <v>0</v>
      </c>
      <c r="J93" s="24">
        <f t="shared" si="20"/>
        <v>0</v>
      </c>
      <c r="K93" s="5">
        <f t="shared" si="21"/>
        <v>-17</v>
      </c>
      <c r="M93" s="5">
        <f t="shared" si="14"/>
        <v>-3</v>
      </c>
      <c r="N93" s="24">
        <f t="shared" si="22"/>
        <v>-0.13636363636363635</v>
      </c>
      <c r="O93" s="5">
        <f t="shared" si="25"/>
        <v>-14</v>
      </c>
      <c r="Q93" s="5">
        <f t="shared" si="15"/>
        <v>3</v>
      </c>
      <c r="R93" s="24">
        <f t="shared" si="23"/>
        <v>0.12</v>
      </c>
      <c r="S93" s="5">
        <f t="shared" si="16"/>
        <v>-17</v>
      </c>
      <c r="U93" s="5" t="str">
        <f t="shared" si="24"/>
        <v>Pass</v>
      </c>
      <c r="V93" s="5" t="str">
        <f t="shared" si="17"/>
        <v>Pass</v>
      </c>
      <c r="W93" s="5" t="str">
        <f t="shared" si="18"/>
        <v>Pass</v>
      </c>
      <c r="X93" s="5" t="str">
        <f t="shared" si="19"/>
        <v>Pass</v>
      </c>
    </row>
    <row r="94" spans="2:24" x14ac:dyDescent="0.25">
      <c r="B94" s="5">
        <v>26087</v>
      </c>
      <c r="D94" s="4">
        <v>23</v>
      </c>
      <c r="E94" s="5">
        <v>22</v>
      </c>
      <c r="F94" s="4">
        <v>26</v>
      </c>
      <c r="G94" s="4">
        <v>14</v>
      </c>
      <c r="I94" s="5">
        <f t="shared" si="13"/>
        <v>-1</v>
      </c>
      <c r="J94" s="24">
        <f t="shared" si="20"/>
        <v>-4.5454545454545456E-2</v>
      </c>
      <c r="K94" s="5">
        <f t="shared" si="21"/>
        <v>-14</v>
      </c>
      <c r="M94" s="5">
        <f t="shared" si="14"/>
        <v>4</v>
      </c>
      <c r="N94" s="24">
        <f t="shared" si="22"/>
        <v>0.15384615384615385</v>
      </c>
      <c r="O94" s="5">
        <f t="shared" si="25"/>
        <v>-18</v>
      </c>
      <c r="Q94" s="5">
        <f t="shared" si="15"/>
        <v>-12</v>
      </c>
      <c r="R94" s="24">
        <f t="shared" si="23"/>
        <v>-0.8571428571428571</v>
      </c>
      <c r="S94" s="5">
        <f t="shared" si="16"/>
        <v>-6</v>
      </c>
      <c r="U94" s="5" t="str">
        <f t="shared" si="24"/>
        <v>Pass</v>
      </c>
      <c r="V94" s="5" t="str">
        <f t="shared" si="17"/>
        <v>Pass</v>
      </c>
      <c r="W94" s="5" t="str">
        <f t="shared" si="18"/>
        <v>Pass</v>
      </c>
      <c r="X94" s="5" t="str">
        <f t="shared" si="19"/>
        <v>Pass</v>
      </c>
    </row>
    <row r="95" spans="2:24" x14ac:dyDescent="0.25">
      <c r="B95" s="5">
        <v>26089</v>
      </c>
      <c r="D95" s="4">
        <v>25</v>
      </c>
      <c r="E95" s="5">
        <v>29</v>
      </c>
      <c r="F95" s="4">
        <v>15</v>
      </c>
      <c r="G95" s="4">
        <v>18</v>
      </c>
      <c r="I95" s="5">
        <f t="shared" si="13"/>
        <v>4</v>
      </c>
      <c r="J95" s="24">
        <f t="shared" si="20"/>
        <v>0.13793103448275862</v>
      </c>
      <c r="K95" s="5">
        <f t="shared" si="21"/>
        <v>-21</v>
      </c>
      <c r="M95" s="5">
        <f t="shared" si="14"/>
        <v>-14</v>
      </c>
      <c r="N95" s="24">
        <f t="shared" si="22"/>
        <v>-0.93333333333333335</v>
      </c>
      <c r="O95" s="5">
        <f t="shared" si="25"/>
        <v>-7</v>
      </c>
      <c r="Q95" s="5">
        <f t="shared" si="15"/>
        <v>3</v>
      </c>
      <c r="R95" s="24">
        <f t="shared" si="23"/>
        <v>0.16666666666666666</v>
      </c>
      <c r="S95" s="5">
        <f t="shared" si="16"/>
        <v>-10</v>
      </c>
      <c r="U95" s="5" t="str">
        <f t="shared" si="24"/>
        <v>Pass</v>
      </c>
      <c r="V95" s="5" t="str">
        <f t="shared" si="17"/>
        <v>Pass</v>
      </c>
      <c r="W95" s="5" t="str">
        <f t="shared" si="18"/>
        <v>Pass</v>
      </c>
      <c r="X95" s="5" t="str">
        <f t="shared" si="19"/>
        <v>Pass</v>
      </c>
    </row>
    <row r="96" spans="2:24" x14ac:dyDescent="0.25">
      <c r="B96" s="5">
        <v>26104</v>
      </c>
      <c r="D96" s="4">
        <v>25</v>
      </c>
      <c r="E96" s="5">
        <v>25</v>
      </c>
      <c r="F96" s="4">
        <v>20</v>
      </c>
      <c r="G96" s="4">
        <v>26</v>
      </c>
      <c r="I96" s="5">
        <f t="shared" si="13"/>
        <v>0</v>
      </c>
      <c r="J96" s="24">
        <f t="shared" si="20"/>
        <v>0</v>
      </c>
      <c r="K96" s="5">
        <f t="shared" si="21"/>
        <v>-17</v>
      </c>
      <c r="M96" s="5">
        <f t="shared" si="14"/>
        <v>-5</v>
      </c>
      <c r="N96" s="24">
        <f t="shared" si="22"/>
        <v>-0.25</v>
      </c>
      <c r="O96" s="5">
        <f t="shared" si="25"/>
        <v>-12</v>
      </c>
      <c r="Q96" s="5">
        <f t="shared" si="15"/>
        <v>6</v>
      </c>
      <c r="R96" s="24">
        <f t="shared" si="23"/>
        <v>0.23076923076923078</v>
      </c>
      <c r="S96" s="5">
        <f t="shared" si="16"/>
        <v>-18</v>
      </c>
      <c r="U96" s="5" t="str">
        <f t="shared" si="24"/>
        <v>Pass</v>
      </c>
      <c r="V96" s="5" t="str">
        <f t="shared" si="17"/>
        <v>Pass</v>
      </c>
      <c r="W96" s="5" t="str">
        <f t="shared" si="18"/>
        <v>Pass</v>
      </c>
      <c r="X96" s="5" t="str">
        <f t="shared" si="19"/>
        <v>Pass</v>
      </c>
    </row>
    <row r="97" spans="2:24" x14ac:dyDescent="0.25">
      <c r="B97" s="5">
        <v>26113</v>
      </c>
      <c r="D97" s="4">
        <v>13</v>
      </c>
      <c r="E97" s="5">
        <v>25</v>
      </c>
      <c r="F97" s="4">
        <v>24</v>
      </c>
      <c r="G97" s="4">
        <v>25</v>
      </c>
      <c r="I97" s="5">
        <f t="shared" si="13"/>
        <v>12</v>
      </c>
      <c r="J97" s="24">
        <f t="shared" si="20"/>
        <v>0.48</v>
      </c>
      <c r="K97" s="5">
        <f t="shared" si="21"/>
        <v>-17</v>
      </c>
      <c r="M97" s="5">
        <f t="shared" si="14"/>
        <v>-1</v>
      </c>
      <c r="N97" s="24">
        <f t="shared" si="22"/>
        <v>-4.1666666666666664E-2</v>
      </c>
      <c r="O97" s="5">
        <f t="shared" si="25"/>
        <v>-16</v>
      </c>
      <c r="Q97" s="5">
        <f t="shared" si="15"/>
        <v>1</v>
      </c>
      <c r="R97" s="24">
        <f t="shared" si="23"/>
        <v>0.04</v>
      </c>
      <c r="S97" s="5">
        <f t="shared" si="16"/>
        <v>-17</v>
      </c>
      <c r="U97" s="5" t="str">
        <f t="shared" si="24"/>
        <v>Pass</v>
      </c>
      <c r="V97" s="5" t="str">
        <f t="shared" si="17"/>
        <v>Pass</v>
      </c>
      <c r="W97" s="5" t="str">
        <f t="shared" si="18"/>
        <v>Pass</v>
      </c>
      <c r="X97" s="5" t="str">
        <f t="shared" si="19"/>
        <v>Pass</v>
      </c>
    </row>
    <row r="98" spans="2:24" x14ac:dyDescent="0.25">
      <c r="B98" s="5">
        <v>26146</v>
      </c>
      <c r="D98" s="4">
        <v>0</v>
      </c>
      <c r="E98" s="5">
        <v>25</v>
      </c>
      <c r="F98" s="4">
        <v>25</v>
      </c>
      <c r="G98" s="4">
        <v>25</v>
      </c>
      <c r="I98" s="5">
        <f t="shared" si="13"/>
        <v>25</v>
      </c>
      <c r="J98" s="24">
        <f t="shared" si="20"/>
        <v>1</v>
      </c>
      <c r="K98" s="5">
        <f t="shared" si="21"/>
        <v>-17</v>
      </c>
      <c r="M98" s="5">
        <f t="shared" si="14"/>
        <v>0</v>
      </c>
      <c r="N98" s="24">
        <f t="shared" si="22"/>
        <v>0</v>
      </c>
      <c r="O98" s="5">
        <f t="shared" si="25"/>
        <v>-17</v>
      </c>
      <c r="Q98" s="5">
        <f t="shared" si="15"/>
        <v>0</v>
      </c>
      <c r="R98" s="24">
        <f t="shared" si="23"/>
        <v>0</v>
      </c>
      <c r="S98" s="5">
        <f t="shared" si="16"/>
        <v>-17</v>
      </c>
      <c r="U98" s="5" t="str">
        <f t="shared" si="24"/>
        <v>No Pass</v>
      </c>
      <c r="V98" s="5" t="str">
        <f t="shared" si="17"/>
        <v>Pass</v>
      </c>
      <c r="W98" s="5" t="str">
        <f t="shared" si="18"/>
        <v>Pass</v>
      </c>
      <c r="X98" s="5" t="str">
        <f t="shared" si="19"/>
        <v>Pass</v>
      </c>
    </row>
    <row r="99" spans="2:24" x14ac:dyDescent="0.25">
      <c r="B99" s="5">
        <v>26150</v>
      </c>
      <c r="D99" s="4">
        <v>25</v>
      </c>
      <c r="E99" s="4">
        <v>25</v>
      </c>
      <c r="F99" s="4">
        <v>26</v>
      </c>
      <c r="G99" s="4">
        <v>24</v>
      </c>
      <c r="H99" s="4"/>
      <c r="I99" s="5">
        <f t="shared" si="13"/>
        <v>0</v>
      </c>
      <c r="J99" s="24">
        <f t="shared" si="20"/>
        <v>0</v>
      </c>
      <c r="K99" s="5">
        <f t="shared" si="21"/>
        <v>-17</v>
      </c>
      <c r="M99" s="5">
        <f t="shared" si="14"/>
        <v>1</v>
      </c>
      <c r="N99" s="24">
        <f t="shared" si="22"/>
        <v>3.8461538461538464E-2</v>
      </c>
      <c r="O99" s="5">
        <f t="shared" si="25"/>
        <v>-18</v>
      </c>
      <c r="Q99" s="5">
        <f t="shared" si="15"/>
        <v>-2</v>
      </c>
      <c r="R99" s="24">
        <f t="shared" si="23"/>
        <v>-8.3333333333333329E-2</v>
      </c>
      <c r="S99" s="5">
        <f t="shared" si="16"/>
        <v>-16</v>
      </c>
      <c r="U99" s="5" t="str">
        <f t="shared" si="24"/>
        <v>Pass</v>
      </c>
      <c r="V99" s="5" t="str">
        <f t="shared" si="17"/>
        <v>Pass</v>
      </c>
      <c r="W99" s="5" t="str">
        <f t="shared" si="18"/>
        <v>Pass</v>
      </c>
      <c r="X99" s="5" t="str">
        <f t="shared" si="19"/>
        <v>Pass</v>
      </c>
    </row>
    <row r="100" spans="2:24" x14ac:dyDescent="0.25">
      <c r="B100" s="5">
        <v>26166</v>
      </c>
      <c r="D100" s="4">
        <v>25</v>
      </c>
      <c r="E100" s="5">
        <v>25</v>
      </c>
      <c r="F100" s="4">
        <v>29</v>
      </c>
      <c r="G100" s="4">
        <v>95</v>
      </c>
      <c r="I100" s="5">
        <f t="shared" si="13"/>
        <v>0</v>
      </c>
      <c r="J100" s="24">
        <f t="shared" si="20"/>
        <v>0</v>
      </c>
      <c r="K100" s="5">
        <f t="shared" si="21"/>
        <v>-17</v>
      </c>
      <c r="M100" s="5">
        <f t="shared" si="14"/>
        <v>4</v>
      </c>
      <c r="N100" s="24">
        <f t="shared" si="22"/>
        <v>0.13793103448275862</v>
      </c>
      <c r="O100" s="5">
        <f t="shared" si="25"/>
        <v>-21</v>
      </c>
      <c r="Q100" s="5">
        <f t="shared" si="15"/>
        <v>66</v>
      </c>
      <c r="R100" s="24">
        <f t="shared" si="23"/>
        <v>0.69473684210526321</v>
      </c>
      <c r="S100" s="5">
        <f t="shared" si="16"/>
        <v>-87</v>
      </c>
      <c r="U100" s="5" t="str">
        <f t="shared" si="24"/>
        <v>Pass</v>
      </c>
      <c r="V100" s="5" t="str">
        <f t="shared" si="17"/>
        <v>Pass</v>
      </c>
      <c r="W100" s="5" t="str">
        <f t="shared" si="18"/>
        <v>Pass</v>
      </c>
      <c r="X100" s="5" t="str">
        <f t="shared" si="19"/>
        <v>Pass</v>
      </c>
    </row>
    <row r="101" spans="2:24" x14ac:dyDescent="0.25">
      <c r="B101" s="5">
        <v>26169</v>
      </c>
      <c r="D101" s="4">
        <v>25</v>
      </c>
      <c r="E101" s="5">
        <v>30</v>
      </c>
      <c r="F101" s="4">
        <v>25</v>
      </c>
      <c r="G101" s="4">
        <v>27</v>
      </c>
      <c r="I101" s="5">
        <f t="shared" si="13"/>
        <v>5</v>
      </c>
      <c r="J101" s="24">
        <f t="shared" si="20"/>
        <v>0.16666666666666666</v>
      </c>
      <c r="K101" s="5">
        <f t="shared" si="21"/>
        <v>-22</v>
      </c>
      <c r="M101" s="5">
        <f t="shared" si="14"/>
        <v>-5</v>
      </c>
      <c r="N101" s="24">
        <f t="shared" si="22"/>
        <v>-0.2</v>
      </c>
      <c r="O101" s="5">
        <f t="shared" si="25"/>
        <v>-17</v>
      </c>
      <c r="Q101" s="5">
        <f t="shared" si="15"/>
        <v>2</v>
      </c>
      <c r="R101" s="24">
        <f t="shared" si="23"/>
        <v>7.407407407407407E-2</v>
      </c>
      <c r="S101" s="5">
        <f t="shared" si="16"/>
        <v>-19</v>
      </c>
      <c r="U101" s="5" t="str">
        <f t="shared" si="24"/>
        <v>Pass</v>
      </c>
      <c r="V101" s="5" t="str">
        <f t="shared" si="17"/>
        <v>Pass</v>
      </c>
      <c r="W101" s="5" t="str">
        <f t="shared" si="18"/>
        <v>Pass</v>
      </c>
      <c r="X101" s="5" t="str">
        <f t="shared" si="19"/>
        <v>Pass</v>
      </c>
    </row>
    <row r="102" spans="2:24" x14ac:dyDescent="0.25">
      <c r="B102" s="5">
        <v>26173</v>
      </c>
      <c r="D102" s="4">
        <v>22</v>
      </c>
      <c r="E102" s="5">
        <v>26</v>
      </c>
      <c r="F102" s="4">
        <v>28</v>
      </c>
      <c r="G102" s="4">
        <v>30</v>
      </c>
      <c r="I102" s="5">
        <f t="shared" si="13"/>
        <v>4</v>
      </c>
      <c r="J102" s="24">
        <f t="shared" si="20"/>
        <v>0.15384615384615385</v>
      </c>
      <c r="K102" s="5">
        <f t="shared" si="21"/>
        <v>-18</v>
      </c>
      <c r="M102" s="5">
        <f t="shared" si="14"/>
        <v>2</v>
      </c>
      <c r="N102" s="24">
        <f t="shared" si="22"/>
        <v>7.1428571428571425E-2</v>
      </c>
      <c r="O102" s="5">
        <f t="shared" si="25"/>
        <v>-20</v>
      </c>
      <c r="Q102" s="5">
        <f t="shared" si="15"/>
        <v>2</v>
      </c>
      <c r="R102" s="24">
        <f t="shared" si="23"/>
        <v>6.6666666666666666E-2</v>
      </c>
      <c r="S102" s="5">
        <f t="shared" si="16"/>
        <v>-22</v>
      </c>
      <c r="U102" s="5" t="str">
        <f t="shared" si="24"/>
        <v>Pass</v>
      </c>
      <c r="V102" s="5" t="str">
        <f t="shared" si="17"/>
        <v>Pass</v>
      </c>
      <c r="W102" s="5" t="str">
        <f t="shared" si="18"/>
        <v>Pass</v>
      </c>
      <c r="X102" s="5" t="str">
        <f t="shared" si="19"/>
        <v>Pass</v>
      </c>
    </row>
    <row r="103" spans="2:24" x14ac:dyDescent="0.25">
      <c r="B103" s="5">
        <v>26182</v>
      </c>
      <c r="D103" s="4">
        <v>32</v>
      </c>
      <c r="E103" s="5">
        <v>30</v>
      </c>
      <c r="F103" s="4">
        <v>25</v>
      </c>
      <c r="G103" s="4">
        <v>25</v>
      </c>
      <c r="I103" s="5">
        <f t="shared" si="13"/>
        <v>-2</v>
      </c>
      <c r="J103" s="24">
        <f t="shared" si="20"/>
        <v>-6.6666666666666666E-2</v>
      </c>
      <c r="K103" s="5">
        <f t="shared" si="21"/>
        <v>-22</v>
      </c>
      <c r="M103" s="5">
        <f t="shared" si="14"/>
        <v>-5</v>
      </c>
      <c r="N103" s="24">
        <f t="shared" si="22"/>
        <v>-0.2</v>
      </c>
      <c r="O103" s="5">
        <f t="shared" si="25"/>
        <v>-17</v>
      </c>
      <c r="Q103" s="5">
        <f t="shared" si="15"/>
        <v>0</v>
      </c>
      <c r="R103" s="24">
        <f t="shared" si="23"/>
        <v>0</v>
      </c>
      <c r="S103" s="5">
        <f t="shared" si="16"/>
        <v>-17</v>
      </c>
      <c r="U103" s="5" t="str">
        <f t="shared" si="24"/>
        <v>Pass</v>
      </c>
      <c r="V103" s="5" t="str">
        <f t="shared" si="17"/>
        <v>Pass</v>
      </c>
      <c r="W103" s="5" t="str">
        <f t="shared" si="18"/>
        <v>Pass</v>
      </c>
      <c r="X103" s="5" t="str">
        <f t="shared" si="19"/>
        <v>Pass</v>
      </c>
    </row>
    <row r="104" spans="2:24" x14ac:dyDescent="0.25">
      <c r="B104" s="5">
        <v>26183</v>
      </c>
      <c r="D104" s="4">
        <v>22</v>
      </c>
      <c r="E104" s="5">
        <v>23</v>
      </c>
      <c r="F104" s="4">
        <v>22</v>
      </c>
      <c r="G104" s="4">
        <v>25</v>
      </c>
      <c r="I104" s="5">
        <f t="shared" si="13"/>
        <v>1</v>
      </c>
      <c r="J104" s="24">
        <f t="shared" si="20"/>
        <v>4.3478260869565216E-2</v>
      </c>
      <c r="K104" s="5">
        <f t="shared" si="21"/>
        <v>-15</v>
      </c>
      <c r="M104" s="5">
        <f t="shared" si="14"/>
        <v>-1</v>
      </c>
      <c r="N104" s="24">
        <f t="shared" si="22"/>
        <v>-4.5454545454545456E-2</v>
      </c>
      <c r="O104" s="5">
        <f t="shared" si="25"/>
        <v>-14</v>
      </c>
      <c r="Q104" s="5">
        <f t="shared" si="15"/>
        <v>3</v>
      </c>
      <c r="R104" s="24">
        <f t="shared" si="23"/>
        <v>0.12</v>
      </c>
      <c r="S104" s="5">
        <f t="shared" si="16"/>
        <v>-17</v>
      </c>
      <c r="U104" s="5" t="str">
        <f t="shared" si="24"/>
        <v>Pass</v>
      </c>
      <c r="V104" s="5" t="str">
        <f t="shared" si="17"/>
        <v>Pass</v>
      </c>
      <c r="W104" s="5" t="str">
        <f t="shared" si="18"/>
        <v>Pass</v>
      </c>
      <c r="X104" s="5" t="str">
        <f t="shared" si="19"/>
        <v>Pass</v>
      </c>
    </row>
    <row r="105" spans="2:24" x14ac:dyDescent="0.25">
      <c r="B105" s="5">
        <v>26185</v>
      </c>
      <c r="D105" s="4">
        <v>25</v>
      </c>
      <c r="E105" s="5">
        <v>30</v>
      </c>
      <c r="F105" s="4">
        <v>19</v>
      </c>
      <c r="G105" s="4">
        <v>26</v>
      </c>
      <c r="I105" s="5">
        <f t="shared" si="13"/>
        <v>5</v>
      </c>
      <c r="J105" s="24">
        <f t="shared" si="20"/>
        <v>0.16666666666666666</v>
      </c>
      <c r="K105" s="5">
        <f t="shared" si="21"/>
        <v>-22</v>
      </c>
      <c r="M105" s="5">
        <f t="shared" si="14"/>
        <v>-11</v>
      </c>
      <c r="N105" s="24">
        <f t="shared" si="22"/>
        <v>-0.57894736842105265</v>
      </c>
      <c r="O105" s="5">
        <f t="shared" si="25"/>
        <v>-11</v>
      </c>
      <c r="Q105" s="5">
        <f t="shared" si="15"/>
        <v>7</v>
      </c>
      <c r="R105" s="24">
        <f t="shared" si="23"/>
        <v>0.26923076923076922</v>
      </c>
      <c r="S105" s="5">
        <f t="shared" si="16"/>
        <v>-18</v>
      </c>
      <c r="U105" s="5" t="str">
        <f t="shared" si="24"/>
        <v>Pass</v>
      </c>
      <c r="V105" s="5" t="str">
        <f t="shared" si="17"/>
        <v>Pass</v>
      </c>
      <c r="W105" s="5" t="str">
        <f t="shared" si="18"/>
        <v>Pass</v>
      </c>
      <c r="X105" s="5" t="str">
        <f t="shared" si="19"/>
        <v>Pass</v>
      </c>
    </row>
    <row r="106" spans="2:24" x14ac:dyDescent="0.25">
      <c r="B106" s="5">
        <v>26191</v>
      </c>
      <c r="D106" s="4">
        <v>25</v>
      </c>
      <c r="E106" s="5">
        <v>40</v>
      </c>
      <c r="F106" s="4">
        <v>30</v>
      </c>
      <c r="G106" s="4">
        <v>31</v>
      </c>
      <c r="I106" s="5">
        <f t="shared" si="13"/>
        <v>15</v>
      </c>
      <c r="J106" s="24">
        <f t="shared" si="20"/>
        <v>0.375</v>
      </c>
      <c r="K106" s="5">
        <f t="shared" si="21"/>
        <v>-32</v>
      </c>
      <c r="M106" s="5">
        <f t="shared" si="14"/>
        <v>-10</v>
      </c>
      <c r="N106" s="24">
        <f t="shared" si="22"/>
        <v>-0.33333333333333331</v>
      </c>
      <c r="O106" s="5">
        <f t="shared" si="25"/>
        <v>-22</v>
      </c>
      <c r="Q106" s="5">
        <f t="shared" si="15"/>
        <v>1</v>
      </c>
      <c r="R106" s="24">
        <f t="shared" si="23"/>
        <v>3.2258064516129031E-2</v>
      </c>
      <c r="S106" s="5">
        <f t="shared" si="16"/>
        <v>-23</v>
      </c>
      <c r="U106" s="5" t="str">
        <f t="shared" si="24"/>
        <v>Pass</v>
      </c>
      <c r="V106" s="5" t="str">
        <f t="shared" si="17"/>
        <v>Pass</v>
      </c>
      <c r="W106" s="5" t="str">
        <f t="shared" si="18"/>
        <v>Pass</v>
      </c>
      <c r="X106" s="5" t="str">
        <f t="shared" si="19"/>
        <v>Pass</v>
      </c>
    </row>
    <row r="107" spans="2:24" x14ac:dyDescent="0.25">
      <c r="B107" s="5">
        <v>26220</v>
      </c>
      <c r="D107" s="4">
        <v>11</v>
      </c>
      <c r="E107" s="4">
        <v>16</v>
      </c>
      <c r="F107" s="4">
        <v>18</v>
      </c>
      <c r="G107" s="4">
        <v>20</v>
      </c>
      <c r="I107" s="5">
        <f t="shared" si="13"/>
        <v>5</v>
      </c>
      <c r="J107" s="24">
        <f t="shared" si="20"/>
        <v>0.3125</v>
      </c>
      <c r="K107" s="5">
        <f t="shared" si="21"/>
        <v>-8</v>
      </c>
      <c r="M107" s="5">
        <f t="shared" si="14"/>
        <v>2</v>
      </c>
      <c r="N107" s="24">
        <f t="shared" si="22"/>
        <v>0.1111111111111111</v>
      </c>
      <c r="O107" s="5">
        <f t="shared" si="25"/>
        <v>-10</v>
      </c>
      <c r="Q107" s="5">
        <f t="shared" si="15"/>
        <v>2</v>
      </c>
      <c r="R107" s="24">
        <f t="shared" si="23"/>
        <v>0.1</v>
      </c>
      <c r="S107" s="5">
        <f t="shared" si="16"/>
        <v>-12</v>
      </c>
      <c r="U107" s="5" t="str">
        <f t="shared" si="24"/>
        <v>Pass</v>
      </c>
      <c r="V107" s="5" t="str">
        <f t="shared" si="17"/>
        <v>Pass</v>
      </c>
      <c r="W107" s="5" t="str">
        <f t="shared" si="18"/>
        <v>Pass</v>
      </c>
      <c r="X107" s="5" t="str">
        <f t="shared" si="19"/>
        <v>Pass</v>
      </c>
    </row>
    <row r="108" spans="2:24" x14ac:dyDescent="0.25">
      <c r="B108" s="5">
        <v>26223</v>
      </c>
      <c r="D108" s="4">
        <v>19</v>
      </c>
      <c r="E108" s="4">
        <v>17</v>
      </c>
      <c r="F108" s="4">
        <v>16</v>
      </c>
      <c r="G108" s="4">
        <v>18</v>
      </c>
      <c r="I108" s="5">
        <f t="shared" si="13"/>
        <v>-2</v>
      </c>
      <c r="J108" s="24">
        <f t="shared" si="20"/>
        <v>-0.11764705882352941</v>
      </c>
      <c r="K108" s="5">
        <f t="shared" si="21"/>
        <v>-9</v>
      </c>
      <c r="M108" s="5">
        <f t="shared" si="14"/>
        <v>-1</v>
      </c>
      <c r="N108" s="24">
        <f t="shared" si="22"/>
        <v>-6.25E-2</v>
      </c>
      <c r="O108" s="5">
        <f t="shared" si="25"/>
        <v>-8</v>
      </c>
      <c r="Q108" s="5">
        <f t="shared" si="15"/>
        <v>2</v>
      </c>
      <c r="R108" s="24">
        <f t="shared" si="23"/>
        <v>0.1111111111111111</v>
      </c>
      <c r="S108" s="5">
        <f t="shared" si="16"/>
        <v>-10</v>
      </c>
      <c r="U108" s="5" t="str">
        <f t="shared" si="24"/>
        <v>Pass</v>
      </c>
      <c r="V108" s="5" t="str">
        <f t="shared" si="17"/>
        <v>Pass</v>
      </c>
      <c r="W108" s="5" t="str">
        <f t="shared" si="18"/>
        <v>Pass</v>
      </c>
      <c r="X108" s="5" t="str">
        <f t="shared" si="19"/>
        <v>Pass</v>
      </c>
    </row>
    <row r="109" spans="2:24" x14ac:dyDescent="0.25">
      <c r="B109" s="5">
        <v>26228</v>
      </c>
      <c r="D109" s="4">
        <v>25</v>
      </c>
      <c r="E109" s="4">
        <v>22</v>
      </c>
      <c r="F109" s="4">
        <v>22</v>
      </c>
      <c r="G109" s="4">
        <v>25</v>
      </c>
      <c r="I109" s="5">
        <f t="shared" si="13"/>
        <v>-3</v>
      </c>
      <c r="J109" s="24">
        <f t="shared" si="20"/>
        <v>-0.13636363636363635</v>
      </c>
      <c r="K109" s="5">
        <f t="shared" si="21"/>
        <v>-14</v>
      </c>
      <c r="M109" s="5">
        <f t="shared" si="14"/>
        <v>0</v>
      </c>
      <c r="N109" s="24">
        <f t="shared" si="22"/>
        <v>0</v>
      </c>
      <c r="O109" s="5">
        <f t="shared" si="25"/>
        <v>-14</v>
      </c>
      <c r="Q109" s="5">
        <f t="shared" si="15"/>
        <v>3</v>
      </c>
      <c r="R109" s="24">
        <f t="shared" si="23"/>
        <v>0.12</v>
      </c>
      <c r="S109" s="5">
        <f t="shared" si="16"/>
        <v>-17</v>
      </c>
      <c r="U109" s="5" t="str">
        <f t="shared" si="24"/>
        <v>Pass</v>
      </c>
      <c r="V109" s="5" t="str">
        <f t="shared" si="17"/>
        <v>Pass</v>
      </c>
      <c r="W109" s="5" t="str">
        <f t="shared" si="18"/>
        <v>Pass</v>
      </c>
      <c r="X109" s="5" t="str">
        <f t="shared" si="19"/>
        <v>Pass</v>
      </c>
    </row>
    <row r="110" spans="2:24" x14ac:dyDescent="0.25">
      <c r="B110" s="5">
        <v>26231</v>
      </c>
      <c r="D110" s="4">
        <v>25</v>
      </c>
      <c r="E110" s="5">
        <v>30</v>
      </c>
      <c r="F110" s="4">
        <v>29</v>
      </c>
      <c r="G110" s="4">
        <v>30</v>
      </c>
      <c r="I110" s="5">
        <f t="shared" si="13"/>
        <v>5</v>
      </c>
      <c r="J110" s="24">
        <f t="shared" si="20"/>
        <v>0.16666666666666666</v>
      </c>
      <c r="K110" s="5">
        <f t="shared" si="21"/>
        <v>-22</v>
      </c>
      <c r="M110" s="5">
        <f t="shared" si="14"/>
        <v>-1</v>
      </c>
      <c r="N110" s="24">
        <f t="shared" si="22"/>
        <v>-3.4482758620689655E-2</v>
      </c>
      <c r="O110" s="5">
        <f t="shared" si="25"/>
        <v>-21</v>
      </c>
      <c r="Q110" s="5">
        <f t="shared" si="15"/>
        <v>1</v>
      </c>
      <c r="R110" s="24">
        <f t="shared" si="23"/>
        <v>3.3333333333333333E-2</v>
      </c>
      <c r="S110" s="5">
        <f t="shared" si="16"/>
        <v>-22</v>
      </c>
      <c r="U110" s="5" t="str">
        <f t="shared" si="24"/>
        <v>Pass</v>
      </c>
      <c r="V110" s="5" t="str">
        <f t="shared" si="17"/>
        <v>Pass</v>
      </c>
      <c r="W110" s="5" t="str">
        <f t="shared" si="18"/>
        <v>Pass</v>
      </c>
      <c r="X110" s="5" t="str">
        <f t="shared" si="19"/>
        <v>Pass</v>
      </c>
    </row>
    <row r="111" spans="2:24" x14ac:dyDescent="0.25">
      <c r="B111" s="5">
        <v>26282</v>
      </c>
      <c r="D111" s="4">
        <v>25</v>
      </c>
      <c r="E111" s="5">
        <v>25</v>
      </c>
      <c r="F111" s="4">
        <v>25</v>
      </c>
      <c r="G111" s="4">
        <v>24</v>
      </c>
      <c r="I111" s="5">
        <f t="shared" si="13"/>
        <v>0</v>
      </c>
      <c r="J111" s="24">
        <f t="shared" si="20"/>
        <v>0</v>
      </c>
      <c r="K111" s="5">
        <f t="shared" si="21"/>
        <v>-17</v>
      </c>
      <c r="M111" s="5">
        <f t="shared" si="14"/>
        <v>0</v>
      </c>
      <c r="N111" s="24">
        <f t="shared" si="22"/>
        <v>0</v>
      </c>
      <c r="O111" s="5">
        <f t="shared" si="25"/>
        <v>-17</v>
      </c>
      <c r="Q111" s="5">
        <f t="shared" si="15"/>
        <v>-1</v>
      </c>
      <c r="R111" s="24">
        <f t="shared" si="23"/>
        <v>-4.1666666666666664E-2</v>
      </c>
      <c r="S111" s="5">
        <f t="shared" si="16"/>
        <v>-16</v>
      </c>
      <c r="U111" s="5" t="str">
        <f t="shared" si="24"/>
        <v>Pass</v>
      </c>
      <c r="V111" s="5" t="str">
        <f t="shared" si="17"/>
        <v>Pass</v>
      </c>
      <c r="W111" s="5" t="str">
        <f t="shared" si="18"/>
        <v>Pass</v>
      </c>
      <c r="X111" s="5" t="str">
        <f t="shared" si="19"/>
        <v>Pass</v>
      </c>
    </row>
    <row r="112" spans="2:24" x14ac:dyDescent="0.25">
      <c r="B112" s="5">
        <v>26288</v>
      </c>
      <c r="D112" s="4">
        <v>25</v>
      </c>
      <c r="E112" s="5">
        <v>27</v>
      </c>
      <c r="F112" s="4">
        <v>26</v>
      </c>
      <c r="G112" s="4">
        <v>29</v>
      </c>
      <c r="I112" s="5">
        <f t="shared" si="13"/>
        <v>2</v>
      </c>
      <c r="J112" s="24">
        <f t="shared" si="20"/>
        <v>7.407407407407407E-2</v>
      </c>
      <c r="K112" s="5">
        <f t="shared" si="21"/>
        <v>-19</v>
      </c>
      <c r="M112" s="5">
        <f t="shared" si="14"/>
        <v>-1</v>
      </c>
      <c r="N112" s="24">
        <f t="shared" si="22"/>
        <v>-3.8461538461538464E-2</v>
      </c>
      <c r="O112" s="5">
        <f t="shared" si="25"/>
        <v>-18</v>
      </c>
      <c r="Q112" s="5">
        <f t="shared" si="15"/>
        <v>3</v>
      </c>
      <c r="R112" s="24">
        <f t="shared" si="23"/>
        <v>0.10344827586206896</v>
      </c>
      <c r="S112" s="5">
        <f t="shared" si="16"/>
        <v>-21</v>
      </c>
      <c r="U112" s="5" t="str">
        <f t="shared" si="24"/>
        <v>Pass</v>
      </c>
      <c r="V112" s="5" t="str">
        <f t="shared" si="17"/>
        <v>Pass</v>
      </c>
      <c r="W112" s="5" t="str">
        <f t="shared" si="18"/>
        <v>Pass</v>
      </c>
      <c r="X112" s="5" t="str">
        <f t="shared" si="19"/>
        <v>Pass</v>
      </c>
    </row>
    <row r="113" spans="2:24" x14ac:dyDescent="0.25">
      <c r="B113" s="5">
        <v>26300</v>
      </c>
      <c r="D113" s="4">
        <v>25</v>
      </c>
      <c r="E113" s="5">
        <v>25</v>
      </c>
      <c r="F113" s="4">
        <v>23</v>
      </c>
      <c r="G113" s="4">
        <v>24</v>
      </c>
      <c r="I113" s="5">
        <f t="shared" si="13"/>
        <v>0</v>
      </c>
      <c r="J113" s="24">
        <f t="shared" si="20"/>
        <v>0</v>
      </c>
      <c r="K113" s="5">
        <f t="shared" si="21"/>
        <v>-17</v>
      </c>
      <c r="M113" s="5">
        <f t="shared" si="14"/>
        <v>-2</v>
      </c>
      <c r="N113" s="24">
        <f t="shared" si="22"/>
        <v>-8.6956521739130432E-2</v>
      </c>
      <c r="O113" s="5">
        <f t="shared" si="25"/>
        <v>-15</v>
      </c>
      <c r="Q113" s="5">
        <f t="shared" si="15"/>
        <v>1</v>
      </c>
      <c r="R113" s="24">
        <f t="shared" si="23"/>
        <v>4.1666666666666664E-2</v>
      </c>
      <c r="S113" s="5">
        <f t="shared" si="16"/>
        <v>-16</v>
      </c>
      <c r="U113" s="5" t="str">
        <f t="shared" si="24"/>
        <v>Pass</v>
      </c>
      <c r="V113" s="5" t="str">
        <f t="shared" si="17"/>
        <v>Pass</v>
      </c>
      <c r="W113" s="5" t="str">
        <f t="shared" si="18"/>
        <v>Pass</v>
      </c>
      <c r="X113" s="5" t="str">
        <f t="shared" si="19"/>
        <v>Pass</v>
      </c>
    </row>
    <row r="114" spans="2:24" x14ac:dyDescent="0.25">
      <c r="B114" s="5">
        <v>26304</v>
      </c>
      <c r="D114" s="4">
        <v>25</v>
      </c>
      <c r="E114" s="5">
        <v>27</v>
      </c>
      <c r="F114" s="4">
        <v>25</v>
      </c>
      <c r="G114" s="4">
        <v>27</v>
      </c>
      <c r="I114" s="5">
        <f t="shared" si="13"/>
        <v>2</v>
      </c>
      <c r="J114" s="24">
        <f t="shared" si="20"/>
        <v>7.407407407407407E-2</v>
      </c>
      <c r="K114" s="5">
        <f t="shared" si="21"/>
        <v>-19</v>
      </c>
      <c r="M114" s="5">
        <f t="shared" si="14"/>
        <v>-2</v>
      </c>
      <c r="N114" s="24">
        <f t="shared" si="22"/>
        <v>-0.08</v>
      </c>
      <c r="O114" s="5">
        <f t="shared" si="25"/>
        <v>-17</v>
      </c>
      <c r="Q114" s="5">
        <f t="shared" si="15"/>
        <v>2</v>
      </c>
      <c r="R114" s="24">
        <f t="shared" si="23"/>
        <v>7.407407407407407E-2</v>
      </c>
      <c r="S114" s="5">
        <f t="shared" si="16"/>
        <v>-19</v>
      </c>
      <c r="U114" s="5" t="str">
        <f t="shared" si="24"/>
        <v>Pass</v>
      </c>
      <c r="V114" s="5" t="str">
        <f t="shared" si="17"/>
        <v>Pass</v>
      </c>
      <c r="W114" s="5" t="str">
        <f t="shared" si="18"/>
        <v>Pass</v>
      </c>
      <c r="X114" s="5" t="str">
        <f t="shared" si="19"/>
        <v>Pass</v>
      </c>
    </row>
    <row r="115" spans="2:24" x14ac:dyDescent="0.25">
      <c r="B115" s="5">
        <v>26324</v>
      </c>
      <c r="D115" s="4">
        <v>19</v>
      </c>
      <c r="E115" s="4">
        <v>17</v>
      </c>
      <c r="F115" s="4">
        <v>19</v>
      </c>
      <c r="G115" s="4">
        <v>19</v>
      </c>
      <c r="I115" s="5">
        <f t="shared" si="13"/>
        <v>-2</v>
      </c>
      <c r="J115" s="24">
        <f t="shared" si="20"/>
        <v>-0.11764705882352941</v>
      </c>
      <c r="K115" s="5">
        <f t="shared" si="21"/>
        <v>-9</v>
      </c>
      <c r="M115" s="5">
        <f t="shared" si="14"/>
        <v>2</v>
      </c>
      <c r="N115" s="24">
        <f t="shared" si="22"/>
        <v>0.10526315789473684</v>
      </c>
      <c r="O115" s="5">
        <f t="shared" si="25"/>
        <v>-11</v>
      </c>
      <c r="Q115" s="5">
        <f t="shared" si="15"/>
        <v>0</v>
      </c>
      <c r="R115" s="24">
        <f t="shared" si="23"/>
        <v>0</v>
      </c>
      <c r="S115" s="5">
        <f t="shared" si="16"/>
        <v>-11</v>
      </c>
      <c r="U115" s="5" t="str">
        <f t="shared" si="24"/>
        <v>Pass</v>
      </c>
      <c r="V115" s="5" t="str">
        <f t="shared" si="17"/>
        <v>Pass</v>
      </c>
      <c r="W115" s="5" t="str">
        <f t="shared" si="18"/>
        <v>Pass</v>
      </c>
      <c r="X115" s="5" t="str">
        <f t="shared" si="19"/>
        <v>Pass</v>
      </c>
    </row>
    <row r="116" spans="2:24" x14ac:dyDescent="0.25">
      <c r="B116" s="5">
        <v>26332</v>
      </c>
      <c r="D116" s="4">
        <v>25</v>
      </c>
      <c r="E116" s="5">
        <v>25</v>
      </c>
      <c r="F116" s="4">
        <v>26</v>
      </c>
      <c r="G116" s="4">
        <v>26</v>
      </c>
      <c r="I116" s="5">
        <f t="shared" si="13"/>
        <v>0</v>
      </c>
      <c r="J116" s="24">
        <f t="shared" si="20"/>
        <v>0</v>
      </c>
      <c r="K116" s="5">
        <f t="shared" si="21"/>
        <v>-17</v>
      </c>
      <c r="M116" s="5">
        <f t="shared" si="14"/>
        <v>1</v>
      </c>
      <c r="N116" s="24">
        <f t="shared" si="22"/>
        <v>3.8461538461538464E-2</v>
      </c>
      <c r="O116" s="5">
        <f t="shared" si="25"/>
        <v>-18</v>
      </c>
      <c r="Q116" s="5">
        <f t="shared" si="15"/>
        <v>0</v>
      </c>
      <c r="R116" s="24">
        <f t="shared" si="23"/>
        <v>0</v>
      </c>
      <c r="S116" s="5">
        <f t="shared" si="16"/>
        <v>-18</v>
      </c>
      <c r="U116" s="5" t="str">
        <f t="shared" si="24"/>
        <v>Pass</v>
      </c>
      <c r="V116" s="5" t="str">
        <f t="shared" si="17"/>
        <v>Pass</v>
      </c>
      <c r="W116" s="5" t="str">
        <f t="shared" si="18"/>
        <v>Pass</v>
      </c>
      <c r="X116" s="5" t="str">
        <f t="shared" si="19"/>
        <v>Pass</v>
      </c>
    </row>
    <row r="117" spans="2:24" x14ac:dyDescent="0.25">
      <c r="B117" s="5">
        <v>26334</v>
      </c>
      <c r="D117" s="4">
        <v>25</v>
      </c>
      <c r="E117" s="5">
        <v>25</v>
      </c>
      <c r="F117" s="4">
        <v>25</v>
      </c>
      <c r="G117" s="4">
        <v>24</v>
      </c>
      <c r="I117" s="5">
        <f t="shared" si="13"/>
        <v>0</v>
      </c>
      <c r="J117" s="24">
        <f t="shared" si="20"/>
        <v>0</v>
      </c>
      <c r="K117" s="5">
        <f t="shared" si="21"/>
        <v>-17</v>
      </c>
      <c r="M117" s="5">
        <f t="shared" si="14"/>
        <v>0</v>
      </c>
      <c r="N117" s="24">
        <f t="shared" si="22"/>
        <v>0</v>
      </c>
      <c r="O117" s="5">
        <f t="shared" si="25"/>
        <v>-17</v>
      </c>
      <c r="Q117" s="5">
        <f t="shared" si="15"/>
        <v>-1</v>
      </c>
      <c r="R117" s="24">
        <f t="shared" si="23"/>
        <v>-4.1666666666666664E-2</v>
      </c>
      <c r="S117" s="5">
        <f t="shared" si="16"/>
        <v>-16</v>
      </c>
      <c r="U117" s="5" t="str">
        <f t="shared" si="24"/>
        <v>Pass</v>
      </c>
      <c r="V117" s="5" t="str">
        <f t="shared" si="17"/>
        <v>Pass</v>
      </c>
      <c r="W117" s="5" t="str">
        <f t="shared" si="18"/>
        <v>Pass</v>
      </c>
      <c r="X117" s="5" t="str">
        <f t="shared" si="19"/>
        <v>Pass</v>
      </c>
    </row>
    <row r="118" spans="2:24" x14ac:dyDescent="0.25">
      <c r="B118" s="5">
        <v>26340</v>
      </c>
      <c r="D118" s="4">
        <v>25</v>
      </c>
      <c r="E118" s="5">
        <v>25</v>
      </c>
      <c r="F118" s="4">
        <v>26</v>
      </c>
      <c r="G118" s="4">
        <v>28</v>
      </c>
      <c r="I118" s="5">
        <f t="shared" si="13"/>
        <v>0</v>
      </c>
      <c r="J118" s="24">
        <f t="shared" si="20"/>
        <v>0</v>
      </c>
      <c r="K118" s="5">
        <f t="shared" si="21"/>
        <v>-17</v>
      </c>
      <c r="M118" s="5">
        <f t="shared" si="14"/>
        <v>1</v>
      </c>
      <c r="N118" s="24">
        <f t="shared" si="22"/>
        <v>3.8461538461538464E-2</v>
      </c>
      <c r="O118" s="5">
        <f t="shared" si="25"/>
        <v>-18</v>
      </c>
      <c r="Q118" s="5">
        <f t="shared" si="15"/>
        <v>2</v>
      </c>
      <c r="R118" s="24">
        <f t="shared" si="23"/>
        <v>7.1428571428571425E-2</v>
      </c>
      <c r="S118" s="5">
        <f t="shared" si="16"/>
        <v>-20</v>
      </c>
      <c r="U118" s="5" t="str">
        <f t="shared" si="24"/>
        <v>Pass</v>
      </c>
      <c r="V118" s="5" t="str">
        <f t="shared" si="17"/>
        <v>Pass</v>
      </c>
      <c r="W118" s="5" t="str">
        <f t="shared" si="18"/>
        <v>Pass</v>
      </c>
      <c r="X118" s="5" t="str">
        <f t="shared" si="19"/>
        <v>Pass</v>
      </c>
    </row>
    <row r="119" spans="2:24" x14ac:dyDescent="0.25">
      <c r="B119" s="5">
        <v>26342</v>
      </c>
      <c r="D119" s="4">
        <v>25</v>
      </c>
      <c r="E119" s="5">
        <v>25</v>
      </c>
      <c r="F119" s="4">
        <v>26</v>
      </c>
      <c r="G119" s="4">
        <v>27</v>
      </c>
      <c r="I119" s="5">
        <f t="shared" si="13"/>
        <v>0</v>
      </c>
      <c r="J119" s="24">
        <f t="shared" si="20"/>
        <v>0</v>
      </c>
      <c r="K119" s="5">
        <f t="shared" si="21"/>
        <v>-17</v>
      </c>
      <c r="M119" s="5">
        <f t="shared" si="14"/>
        <v>1</v>
      </c>
      <c r="N119" s="24">
        <f t="shared" si="22"/>
        <v>3.8461538461538464E-2</v>
      </c>
      <c r="O119" s="5">
        <f t="shared" si="25"/>
        <v>-18</v>
      </c>
      <c r="Q119" s="5">
        <f t="shared" si="15"/>
        <v>1</v>
      </c>
      <c r="R119" s="24">
        <f t="shared" si="23"/>
        <v>3.7037037037037035E-2</v>
      </c>
      <c r="S119" s="5">
        <f t="shared" si="16"/>
        <v>-19</v>
      </c>
      <c r="U119" s="5" t="str">
        <f t="shared" si="24"/>
        <v>Pass</v>
      </c>
      <c r="V119" s="5" t="str">
        <f t="shared" si="17"/>
        <v>Pass</v>
      </c>
      <c r="W119" s="5" t="str">
        <f t="shared" si="18"/>
        <v>Pass</v>
      </c>
      <c r="X119" s="5" t="str">
        <f t="shared" si="19"/>
        <v>Pass</v>
      </c>
    </row>
    <row r="120" spans="2:24" x14ac:dyDescent="0.25">
      <c r="B120" s="5">
        <v>26355</v>
      </c>
      <c r="D120" s="4">
        <v>17</v>
      </c>
      <c r="E120" s="5">
        <v>25</v>
      </c>
      <c r="F120" s="4">
        <v>26</v>
      </c>
      <c r="G120" s="4">
        <v>28</v>
      </c>
      <c r="I120" s="5">
        <f t="shared" si="13"/>
        <v>8</v>
      </c>
      <c r="J120" s="24">
        <f t="shared" si="20"/>
        <v>0.32</v>
      </c>
      <c r="K120" s="5">
        <f t="shared" si="21"/>
        <v>-17</v>
      </c>
      <c r="M120" s="5">
        <f t="shared" si="14"/>
        <v>1</v>
      </c>
      <c r="N120" s="24">
        <f t="shared" si="22"/>
        <v>3.8461538461538464E-2</v>
      </c>
      <c r="O120" s="5">
        <f t="shared" si="25"/>
        <v>-18</v>
      </c>
      <c r="Q120" s="5">
        <f t="shared" si="15"/>
        <v>2</v>
      </c>
      <c r="R120" s="24">
        <f t="shared" si="23"/>
        <v>7.1428571428571425E-2</v>
      </c>
      <c r="S120" s="5">
        <f t="shared" si="16"/>
        <v>-20</v>
      </c>
      <c r="U120" s="5" t="str">
        <f t="shared" si="24"/>
        <v>Pass</v>
      </c>
      <c r="V120" s="5" t="str">
        <f t="shared" si="17"/>
        <v>Pass</v>
      </c>
      <c r="W120" s="5" t="str">
        <f t="shared" si="18"/>
        <v>Pass</v>
      </c>
      <c r="X120" s="5" t="str">
        <f t="shared" si="19"/>
        <v>Pass</v>
      </c>
    </row>
    <row r="121" spans="2:24" x14ac:dyDescent="0.25">
      <c r="B121" s="5">
        <v>26373</v>
      </c>
      <c r="D121" s="4">
        <v>25</v>
      </c>
      <c r="E121" s="4">
        <v>25</v>
      </c>
      <c r="F121" s="4">
        <v>30</v>
      </c>
      <c r="G121" s="4">
        <v>27</v>
      </c>
      <c r="I121" s="5">
        <f t="shared" si="13"/>
        <v>0</v>
      </c>
      <c r="J121" s="24">
        <f t="shared" si="20"/>
        <v>0</v>
      </c>
      <c r="K121" s="5">
        <f t="shared" si="21"/>
        <v>-17</v>
      </c>
      <c r="M121" s="5">
        <f t="shared" si="14"/>
        <v>5</v>
      </c>
      <c r="N121" s="24">
        <f t="shared" si="22"/>
        <v>0.16666666666666666</v>
      </c>
      <c r="O121" s="5">
        <f t="shared" si="25"/>
        <v>-22</v>
      </c>
      <c r="Q121" s="5">
        <f t="shared" si="15"/>
        <v>-3</v>
      </c>
      <c r="R121" s="24">
        <f t="shared" si="23"/>
        <v>-0.1111111111111111</v>
      </c>
      <c r="S121" s="5">
        <f t="shared" si="16"/>
        <v>-19</v>
      </c>
      <c r="U121" s="5" t="str">
        <f t="shared" si="24"/>
        <v>Pass</v>
      </c>
      <c r="V121" s="5" t="str">
        <f t="shared" si="17"/>
        <v>Pass</v>
      </c>
      <c r="W121" s="5" t="str">
        <f t="shared" si="18"/>
        <v>Pass</v>
      </c>
      <c r="X121" s="5" t="str">
        <f t="shared" si="19"/>
        <v>Pass</v>
      </c>
    </row>
    <row r="122" spans="2:24" x14ac:dyDescent="0.25">
      <c r="B122" s="5">
        <v>26374</v>
      </c>
      <c r="D122" s="4">
        <v>25</v>
      </c>
      <c r="E122" s="5">
        <v>20</v>
      </c>
      <c r="F122" s="4">
        <v>15</v>
      </c>
      <c r="G122" s="4">
        <v>20</v>
      </c>
      <c r="I122" s="5">
        <f t="shared" si="13"/>
        <v>-5</v>
      </c>
      <c r="J122" s="24">
        <f t="shared" si="20"/>
        <v>-0.25</v>
      </c>
      <c r="K122" s="5">
        <f t="shared" si="21"/>
        <v>-12</v>
      </c>
      <c r="M122" s="5">
        <f t="shared" si="14"/>
        <v>-5</v>
      </c>
      <c r="N122" s="24">
        <f t="shared" si="22"/>
        <v>-0.33333333333333331</v>
      </c>
      <c r="O122" s="5">
        <f t="shared" si="25"/>
        <v>-7</v>
      </c>
      <c r="Q122" s="5">
        <f t="shared" si="15"/>
        <v>5</v>
      </c>
      <c r="R122" s="24">
        <f t="shared" si="23"/>
        <v>0.25</v>
      </c>
      <c r="S122" s="5">
        <f t="shared" si="16"/>
        <v>-12</v>
      </c>
      <c r="U122" s="5" t="str">
        <f t="shared" si="24"/>
        <v>Pass</v>
      </c>
      <c r="V122" s="5" t="str">
        <f t="shared" si="17"/>
        <v>Pass</v>
      </c>
      <c r="W122" s="5" t="str">
        <f t="shared" si="18"/>
        <v>Pass</v>
      </c>
      <c r="X122" s="5" t="str">
        <f t="shared" si="19"/>
        <v>Pass</v>
      </c>
    </row>
    <row r="123" spans="2:24" x14ac:dyDescent="0.25">
      <c r="B123" s="5">
        <v>26382</v>
      </c>
      <c r="D123" s="4">
        <v>25</v>
      </c>
      <c r="E123" s="5">
        <v>34</v>
      </c>
      <c r="F123" s="4">
        <v>35</v>
      </c>
      <c r="G123" s="4">
        <v>36</v>
      </c>
      <c r="I123" s="5">
        <f t="shared" si="13"/>
        <v>9</v>
      </c>
      <c r="J123" s="24">
        <f t="shared" si="20"/>
        <v>0.26470588235294118</v>
      </c>
      <c r="K123" s="5">
        <f t="shared" si="21"/>
        <v>-26</v>
      </c>
      <c r="M123" s="5">
        <f t="shared" si="14"/>
        <v>1</v>
      </c>
      <c r="N123" s="24">
        <f t="shared" si="22"/>
        <v>2.8571428571428571E-2</v>
      </c>
      <c r="O123" s="5">
        <f t="shared" si="25"/>
        <v>-27</v>
      </c>
      <c r="Q123" s="5">
        <f t="shared" si="15"/>
        <v>1</v>
      </c>
      <c r="R123" s="24">
        <f t="shared" si="23"/>
        <v>2.7777777777777776E-2</v>
      </c>
      <c r="S123" s="5">
        <f t="shared" si="16"/>
        <v>-28</v>
      </c>
      <c r="U123" s="5" t="str">
        <f t="shared" si="24"/>
        <v>Pass</v>
      </c>
      <c r="V123" s="5" t="str">
        <f t="shared" si="17"/>
        <v>Pass</v>
      </c>
      <c r="W123" s="5" t="str">
        <f t="shared" si="18"/>
        <v>Pass</v>
      </c>
      <c r="X123" s="5" t="str">
        <f t="shared" si="19"/>
        <v>Pass</v>
      </c>
    </row>
    <row r="124" spans="2:24" x14ac:dyDescent="0.25">
      <c r="B124" s="5">
        <v>26392</v>
      </c>
      <c r="D124" s="4">
        <v>25</v>
      </c>
      <c r="E124" s="5">
        <v>30</v>
      </c>
      <c r="F124" s="4">
        <v>22</v>
      </c>
      <c r="G124" s="4">
        <v>22</v>
      </c>
      <c r="I124" s="5">
        <f t="shared" si="13"/>
        <v>5</v>
      </c>
      <c r="J124" s="24">
        <f t="shared" si="20"/>
        <v>0.16666666666666666</v>
      </c>
      <c r="K124" s="5">
        <f t="shared" si="21"/>
        <v>-22</v>
      </c>
      <c r="M124" s="5">
        <f t="shared" si="14"/>
        <v>-8</v>
      </c>
      <c r="N124" s="24">
        <f t="shared" si="22"/>
        <v>-0.36363636363636365</v>
      </c>
      <c r="O124" s="5">
        <f t="shared" si="25"/>
        <v>-14</v>
      </c>
      <c r="Q124" s="5">
        <f t="shared" si="15"/>
        <v>0</v>
      </c>
      <c r="R124" s="24">
        <f t="shared" si="23"/>
        <v>0</v>
      </c>
      <c r="S124" s="5">
        <f t="shared" si="16"/>
        <v>-14</v>
      </c>
      <c r="U124" s="5" t="str">
        <f t="shared" si="24"/>
        <v>Pass</v>
      </c>
      <c r="V124" s="5" t="str">
        <f t="shared" si="17"/>
        <v>Pass</v>
      </c>
      <c r="W124" s="5" t="str">
        <f t="shared" si="18"/>
        <v>Pass</v>
      </c>
      <c r="X124" s="5" t="str">
        <f t="shared" si="19"/>
        <v>Pass</v>
      </c>
    </row>
    <row r="125" spans="2:24" x14ac:dyDescent="0.25">
      <c r="B125" s="5">
        <v>26414</v>
      </c>
      <c r="D125" s="4">
        <v>25</v>
      </c>
      <c r="E125" s="5">
        <v>27</v>
      </c>
      <c r="F125" s="4">
        <v>26</v>
      </c>
      <c r="G125" s="4">
        <v>46</v>
      </c>
      <c r="I125" s="5">
        <f t="shared" si="13"/>
        <v>2</v>
      </c>
      <c r="J125" s="24">
        <f t="shared" si="20"/>
        <v>7.407407407407407E-2</v>
      </c>
      <c r="K125" s="5">
        <f t="shared" si="21"/>
        <v>-19</v>
      </c>
      <c r="M125" s="5">
        <f t="shared" si="14"/>
        <v>-1</v>
      </c>
      <c r="N125" s="24">
        <f t="shared" si="22"/>
        <v>-3.8461538461538464E-2</v>
      </c>
      <c r="O125" s="5">
        <f t="shared" si="25"/>
        <v>-18</v>
      </c>
      <c r="Q125" s="5">
        <f t="shared" si="15"/>
        <v>20</v>
      </c>
      <c r="R125" s="24">
        <f t="shared" si="23"/>
        <v>0.43478260869565216</v>
      </c>
      <c r="S125" s="5">
        <f t="shared" si="16"/>
        <v>-38</v>
      </c>
      <c r="U125" s="5" t="str">
        <f t="shared" si="24"/>
        <v>Pass</v>
      </c>
      <c r="V125" s="5" t="str">
        <f t="shared" si="17"/>
        <v>Pass</v>
      </c>
      <c r="W125" s="5" t="str">
        <f t="shared" si="18"/>
        <v>Pass</v>
      </c>
      <c r="X125" s="5" t="str">
        <f t="shared" si="19"/>
        <v>Pass</v>
      </c>
    </row>
    <row r="126" spans="2:24" x14ac:dyDescent="0.25">
      <c r="B126" s="5">
        <v>26420</v>
      </c>
      <c r="D126" s="4">
        <v>25</v>
      </c>
      <c r="E126" s="5">
        <v>15</v>
      </c>
      <c r="F126" s="4">
        <v>18</v>
      </c>
      <c r="G126" s="4">
        <v>20</v>
      </c>
      <c r="I126" s="5">
        <f t="shared" si="13"/>
        <v>-10</v>
      </c>
      <c r="J126" s="24">
        <f t="shared" si="20"/>
        <v>-0.66666666666666663</v>
      </c>
      <c r="K126" s="5">
        <f t="shared" si="21"/>
        <v>-7</v>
      </c>
      <c r="M126" s="5">
        <f t="shared" si="14"/>
        <v>3</v>
      </c>
      <c r="N126" s="24">
        <f t="shared" si="22"/>
        <v>0.16666666666666666</v>
      </c>
      <c r="O126" s="5">
        <f t="shared" si="25"/>
        <v>-10</v>
      </c>
      <c r="Q126" s="5">
        <f t="shared" si="15"/>
        <v>2</v>
      </c>
      <c r="R126" s="24">
        <f t="shared" si="23"/>
        <v>0.1</v>
      </c>
      <c r="S126" s="5">
        <f t="shared" si="16"/>
        <v>-12</v>
      </c>
      <c r="U126" s="5" t="str">
        <f t="shared" si="24"/>
        <v>Pass</v>
      </c>
      <c r="V126" s="5" t="str">
        <f t="shared" si="17"/>
        <v>Pass</v>
      </c>
      <c r="W126" s="5" t="str">
        <f t="shared" si="18"/>
        <v>Pass</v>
      </c>
      <c r="X126" s="5" t="str">
        <f t="shared" si="19"/>
        <v>Pass</v>
      </c>
    </row>
    <row r="127" spans="2:24" x14ac:dyDescent="0.25">
      <c r="B127" s="5">
        <v>26423</v>
      </c>
      <c r="D127" s="4">
        <v>25</v>
      </c>
      <c r="E127" s="5">
        <v>25</v>
      </c>
      <c r="F127" s="4">
        <v>19</v>
      </c>
      <c r="G127" s="4">
        <v>25</v>
      </c>
      <c r="I127" s="5">
        <f t="shared" si="13"/>
        <v>0</v>
      </c>
      <c r="J127" s="24">
        <f t="shared" si="20"/>
        <v>0</v>
      </c>
      <c r="K127" s="5">
        <f t="shared" si="21"/>
        <v>-17</v>
      </c>
      <c r="M127" s="5">
        <f t="shared" si="14"/>
        <v>-6</v>
      </c>
      <c r="N127" s="24">
        <f t="shared" si="22"/>
        <v>-0.31578947368421051</v>
      </c>
      <c r="O127" s="5">
        <f t="shared" si="25"/>
        <v>-11</v>
      </c>
      <c r="Q127" s="5">
        <f t="shared" si="15"/>
        <v>6</v>
      </c>
      <c r="R127" s="24">
        <f t="shared" si="23"/>
        <v>0.24</v>
      </c>
      <c r="S127" s="5">
        <f t="shared" si="16"/>
        <v>-17</v>
      </c>
      <c r="U127" s="5" t="str">
        <f t="shared" si="24"/>
        <v>Pass</v>
      </c>
      <c r="V127" s="5" t="str">
        <f t="shared" si="17"/>
        <v>Pass</v>
      </c>
      <c r="W127" s="5" t="str">
        <f t="shared" si="18"/>
        <v>Pass</v>
      </c>
      <c r="X127" s="5" t="str">
        <f t="shared" si="19"/>
        <v>Pass</v>
      </c>
    </row>
    <row r="128" spans="2:24" x14ac:dyDescent="0.25">
      <c r="B128" s="5">
        <v>26437</v>
      </c>
      <c r="D128" s="4">
        <v>25</v>
      </c>
      <c r="E128" s="5">
        <v>28</v>
      </c>
      <c r="F128" s="4">
        <v>20</v>
      </c>
      <c r="G128" s="4">
        <v>26</v>
      </c>
      <c r="I128" s="5">
        <f t="shared" si="13"/>
        <v>3</v>
      </c>
      <c r="J128" s="24">
        <f t="shared" si="20"/>
        <v>0.10714285714285714</v>
      </c>
      <c r="K128" s="5">
        <f t="shared" si="21"/>
        <v>-20</v>
      </c>
      <c r="M128" s="5">
        <f t="shared" si="14"/>
        <v>-8</v>
      </c>
      <c r="N128" s="24">
        <f t="shared" si="22"/>
        <v>-0.4</v>
      </c>
      <c r="O128" s="5">
        <f t="shared" si="25"/>
        <v>-12</v>
      </c>
      <c r="Q128" s="5">
        <f t="shared" si="15"/>
        <v>6</v>
      </c>
      <c r="R128" s="24">
        <f t="shared" si="23"/>
        <v>0.23076923076923078</v>
      </c>
      <c r="S128" s="5">
        <f t="shared" si="16"/>
        <v>-18</v>
      </c>
      <c r="U128" s="5" t="str">
        <f t="shared" si="24"/>
        <v>Pass</v>
      </c>
      <c r="V128" s="5" t="str">
        <f t="shared" si="17"/>
        <v>Pass</v>
      </c>
      <c r="W128" s="5" t="str">
        <f t="shared" si="18"/>
        <v>Pass</v>
      </c>
      <c r="X128" s="5" t="str">
        <f t="shared" si="19"/>
        <v>Pass</v>
      </c>
    </row>
    <row r="129" spans="2:24" x14ac:dyDescent="0.25">
      <c r="B129" s="5">
        <v>26450</v>
      </c>
      <c r="D129" s="4">
        <v>25</v>
      </c>
      <c r="E129" s="5">
        <v>25</v>
      </c>
      <c r="F129" s="4">
        <v>24</v>
      </c>
      <c r="G129" s="4">
        <v>24</v>
      </c>
      <c r="I129" s="5">
        <f t="shared" si="13"/>
        <v>0</v>
      </c>
      <c r="J129" s="24">
        <f t="shared" si="20"/>
        <v>0</v>
      </c>
      <c r="K129" s="5">
        <f t="shared" si="21"/>
        <v>-17</v>
      </c>
      <c r="M129" s="5">
        <f t="shared" si="14"/>
        <v>-1</v>
      </c>
      <c r="N129" s="24">
        <f t="shared" si="22"/>
        <v>-4.1666666666666664E-2</v>
      </c>
      <c r="O129" s="5">
        <f t="shared" si="25"/>
        <v>-16</v>
      </c>
      <c r="Q129" s="5">
        <f t="shared" si="15"/>
        <v>0</v>
      </c>
      <c r="R129" s="24">
        <f t="shared" si="23"/>
        <v>0</v>
      </c>
      <c r="S129" s="5">
        <f t="shared" si="16"/>
        <v>-16</v>
      </c>
      <c r="U129" s="5" t="str">
        <f t="shared" si="24"/>
        <v>Pass</v>
      </c>
      <c r="V129" s="5" t="str">
        <f t="shared" si="17"/>
        <v>Pass</v>
      </c>
      <c r="W129" s="5" t="str">
        <f t="shared" si="18"/>
        <v>Pass</v>
      </c>
      <c r="X129" s="5" t="str">
        <f t="shared" si="19"/>
        <v>Pass</v>
      </c>
    </row>
    <row r="130" spans="2:24" x14ac:dyDescent="0.25">
      <c r="B130" s="5">
        <v>26451</v>
      </c>
      <c r="D130" s="4">
        <v>25</v>
      </c>
      <c r="E130" s="5">
        <v>50</v>
      </c>
      <c r="F130" s="4">
        <v>29</v>
      </c>
      <c r="G130" s="4">
        <v>31</v>
      </c>
      <c r="I130" s="5">
        <f t="shared" si="13"/>
        <v>25</v>
      </c>
      <c r="J130" s="24">
        <f t="shared" si="20"/>
        <v>0.5</v>
      </c>
      <c r="K130" s="5">
        <f t="shared" si="21"/>
        <v>-42</v>
      </c>
      <c r="M130" s="5">
        <f t="shared" si="14"/>
        <v>-21</v>
      </c>
      <c r="N130" s="24">
        <f t="shared" si="22"/>
        <v>-0.72413793103448276</v>
      </c>
      <c r="O130" s="5">
        <f t="shared" si="25"/>
        <v>-21</v>
      </c>
      <c r="Q130" s="5">
        <f t="shared" si="15"/>
        <v>2</v>
      </c>
      <c r="R130" s="24">
        <f t="shared" si="23"/>
        <v>6.4516129032258063E-2</v>
      </c>
      <c r="S130" s="5">
        <f t="shared" si="16"/>
        <v>-23</v>
      </c>
      <c r="U130" s="5" t="str">
        <f t="shared" si="24"/>
        <v>Pass</v>
      </c>
      <c r="V130" s="5" t="str">
        <f t="shared" si="17"/>
        <v>Pass</v>
      </c>
      <c r="W130" s="5" t="str">
        <f t="shared" si="18"/>
        <v>Pass</v>
      </c>
      <c r="X130" s="5" t="str">
        <f t="shared" si="19"/>
        <v>Pass</v>
      </c>
    </row>
    <row r="131" spans="2:24" x14ac:dyDescent="0.25">
      <c r="B131" s="5">
        <v>26456</v>
      </c>
      <c r="D131" s="4">
        <v>25</v>
      </c>
      <c r="E131" s="5">
        <v>36</v>
      </c>
      <c r="F131" s="4">
        <v>25</v>
      </c>
      <c r="G131" s="4">
        <v>25</v>
      </c>
      <c r="I131" s="5">
        <f t="shared" si="13"/>
        <v>11</v>
      </c>
      <c r="J131" s="24">
        <f t="shared" si="20"/>
        <v>0.30555555555555558</v>
      </c>
      <c r="K131" s="5">
        <f t="shared" si="21"/>
        <v>-28</v>
      </c>
      <c r="M131" s="5">
        <f t="shared" si="14"/>
        <v>-11</v>
      </c>
      <c r="N131" s="24">
        <f t="shared" si="22"/>
        <v>-0.44</v>
      </c>
      <c r="O131" s="5">
        <f t="shared" si="25"/>
        <v>-17</v>
      </c>
      <c r="Q131" s="5">
        <f t="shared" si="15"/>
        <v>0</v>
      </c>
      <c r="R131" s="24">
        <f t="shared" si="23"/>
        <v>0</v>
      </c>
      <c r="S131" s="5">
        <f t="shared" si="16"/>
        <v>-17</v>
      </c>
      <c r="U131" s="5" t="str">
        <f t="shared" si="24"/>
        <v>Pass</v>
      </c>
      <c r="V131" s="5" t="str">
        <f t="shared" si="17"/>
        <v>Pass</v>
      </c>
      <c r="W131" s="5" t="str">
        <f t="shared" si="18"/>
        <v>Pass</v>
      </c>
      <c r="X131" s="5" t="str">
        <f t="shared" si="19"/>
        <v>Pass</v>
      </c>
    </row>
    <row r="132" spans="2:24" x14ac:dyDescent="0.25">
      <c r="B132" s="5">
        <v>26461</v>
      </c>
      <c r="D132" s="4">
        <v>25</v>
      </c>
      <c r="E132" s="5">
        <v>25</v>
      </c>
      <c r="F132" s="4">
        <v>26</v>
      </c>
      <c r="G132" s="4">
        <v>30</v>
      </c>
      <c r="I132" s="5">
        <f t="shared" ref="I132:I159" si="26">E132-D132</f>
        <v>0</v>
      </c>
      <c r="J132" s="24">
        <f t="shared" si="20"/>
        <v>0</v>
      </c>
      <c r="K132" s="5">
        <f t="shared" si="21"/>
        <v>-17</v>
      </c>
      <c r="M132" s="5">
        <f t="shared" ref="M132:M159" si="27">F132-E132</f>
        <v>1</v>
      </c>
      <c r="N132" s="24">
        <f t="shared" si="22"/>
        <v>3.8461538461538464E-2</v>
      </c>
      <c r="O132" s="5">
        <f t="shared" si="25"/>
        <v>-18</v>
      </c>
      <c r="Q132" s="5">
        <f t="shared" ref="Q132:Q159" si="28">G132-F132</f>
        <v>4</v>
      </c>
      <c r="R132" s="24">
        <f t="shared" si="23"/>
        <v>0.13333333333333333</v>
      </c>
      <c r="S132" s="5">
        <f t="shared" si="16"/>
        <v>-22</v>
      </c>
      <c r="U132" s="5" t="str">
        <f t="shared" si="24"/>
        <v>Pass</v>
      </c>
      <c r="V132" s="5" t="str">
        <f t="shared" si="17"/>
        <v>Pass</v>
      </c>
      <c r="W132" s="5" t="str">
        <f t="shared" si="18"/>
        <v>Pass</v>
      </c>
      <c r="X132" s="5" t="str">
        <f t="shared" si="19"/>
        <v>Pass</v>
      </c>
    </row>
    <row r="133" spans="2:24" x14ac:dyDescent="0.25">
      <c r="B133" s="5">
        <v>26465</v>
      </c>
      <c r="D133" s="4">
        <v>25</v>
      </c>
      <c r="E133" s="5">
        <v>5</v>
      </c>
      <c r="F133" s="4">
        <v>30</v>
      </c>
      <c r="G133" s="4">
        <v>28</v>
      </c>
      <c r="I133" s="5">
        <f t="shared" si="26"/>
        <v>-20</v>
      </c>
      <c r="J133" s="24">
        <f t="shared" si="20"/>
        <v>-4</v>
      </c>
      <c r="K133" s="5">
        <f t="shared" si="21"/>
        <v>3</v>
      </c>
      <c r="M133" s="5">
        <f t="shared" si="27"/>
        <v>25</v>
      </c>
      <c r="N133" s="24">
        <f t="shared" si="22"/>
        <v>0.83333333333333337</v>
      </c>
      <c r="O133" s="5">
        <f t="shared" si="25"/>
        <v>-22</v>
      </c>
      <c r="Q133" s="5">
        <f t="shared" si="28"/>
        <v>-2</v>
      </c>
      <c r="R133" s="24">
        <f t="shared" si="23"/>
        <v>-7.1428571428571425E-2</v>
      </c>
      <c r="S133" s="5">
        <f t="shared" ref="S133:S159" si="29">8-G133</f>
        <v>-20</v>
      </c>
      <c r="U133" s="5" t="str">
        <f t="shared" si="24"/>
        <v>Pass</v>
      </c>
      <c r="V133" s="5" t="str">
        <f t="shared" ref="V133:V159" si="30">IF(E133&gt;=8,"Pass","No Pass")</f>
        <v>No Pass</v>
      </c>
      <c r="W133" s="5" t="str">
        <f t="shared" ref="W133:W159" si="31">IF(F133&gt;=8,"Pass","No Pass")</f>
        <v>Pass</v>
      </c>
      <c r="X133" s="5" t="str">
        <f t="shared" ref="X133:X159" si="32">IF(G133&gt;=8,"Pass","No Pass")</f>
        <v>Pass</v>
      </c>
    </row>
    <row r="134" spans="2:24" x14ac:dyDescent="0.25">
      <c r="B134" s="5">
        <v>26469</v>
      </c>
      <c r="D134" s="4">
        <v>23</v>
      </c>
      <c r="E134" s="5">
        <v>25</v>
      </c>
      <c r="F134" s="4">
        <v>25</v>
      </c>
      <c r="G134" s="4">
        <v>29</v>
      </c>
      <c r="I134" s="5">
        <f t="shared" si="26"/>
        <v>2</v>
      </c>
      <c r="J134" s="24">
        <f t="shared" ref="J134:J159" si="33">I134/E134</f>
        <v>0.08</v>
      </c>
      <c r="K134" s="5">
        <f t="shared" ref="K134:K159" si="34">8-E134</f>
        <v>-17</v>
      </c>
      <c r="M134" s="5">
        <f t="shared" si="27"/>
        <v>0</v>
      </c>
      <c r="N134" s="24">
        <f t="shared" ref="N134:N159" si="35">M134/F134</f>
        <v>0</v>
      </c>
      <c r="O134" s="5">
        <f t="shared" si="25"/>
        <v>-17</v>
      </c>
      <c r="Q134" s="5">
        <f t="shared" si="28"/>
        <v>4</v>
      </c>
      <c r="R134" s="24">
        <f t="shared" ref="R134:R159" si="36">Q134/G134</f>
        <v>0.13793103448275862</v>
      </c>
      <c r="S134" s="5">
        <f t="shared" si="29"/>
        <v>-21</v>
      </c>
      <c r="U134" s="5" t="str">
        <f t="shared" ref="U134:U159" si="37">IF(D134&gt;=8,"Pass","No Pass")</f>
        <v>Pass</v>
      </c>
      <c r="V134" s="5" t="str">
        <f t="shared" si="30"/>
        <v>Pass</v>
      </c>
      <c r="W134" s="5" t="str">
        <f t="shared" si="31"/>
        <v>Pass</v>
      </c>
      <c r="X134" s="5" t="str">
        <f t="shared" si="32"/>
        <v>Pass</v>
      </c>
    </row>
    <row r="135" spans="2:24" x14ac:dyDescent="0.25">
      <c r="B135" s="5">
        <v>26475</v>
      </c>
      <c r="D135" s="4">
        <v>25</v>
      </c>
      <c r="E135" s="4">
        <v>25</v>
      </c>
      <c r="F135" s="4">
        <v>26</v>
      </c>
      <c r="G135" s="4">
        <v>26</v>
      </c>
      <c r="I135" s="5">
        <f t="shared" si="26"/>
        <v>0</v>
      </c>
      <c r="J135" s="24">
        <f t="shared" si="33"/>
        <v>0</v>
      </c>
      <c r="K135" s="5">
        <f t="shared" si="34"/>
        <v>-17</v>
      </c>
      <c r="M135" s="5">
        <f t="shared" si="27"/>
        <v>1</v>
      </c>
      <c r="N135" s="24">
        <f t="shared" si="35"/>
        <v>3.8461538461538464E-2</v>
      </c>
      <c r="O135" s="5">
        <f t="shared" si="25"/>
        <v>-18</v>
      </c>
      <c r="Q135" s="5">
        <f t="shared" si="28"/>
        <v>0</v>
      </c>
      <c r="R135" s="24">
        <f t="shared" si="36"/>
        <v>0</v>
      </c>
      <c r="S135" s="5">
        <f t="shared" si="29"/>
        <v>-18</v>
      </c>
      <c r="U135" s="5" t="str">
        <f t="shared" si="37"/>
        <v>Pass</v>
      </c>
      <c r="V135" s="5" t="str">
        <f t="shared" si="30"/>
        <v>Pass</v>
      </c>
      <c r="W135" s="5" t="str">
        <f t="shared" si="31"/>
        <v>Pass</v>
      </c>
      <c r="X135" s="5" t="str">
        <f t="shared" si="32"/>
        <v>Pass</v>
      </c>
    </row>
    <row r="136" spans="2:24" x14ac:dyDescent="0.25">
      <c r="B136" s="5">
        <v>26476</v>
      </c>
      <c r="D136" s="4">
        <v>25</v>
      </c>
      <c r="E136" s="4">
        <v>26</v>
      </c>
      <c r="F136" s="4">
        <v>25</v>
      </c>
      <c r="G136" s="4">
        <v>21</v>
      </c>
      <c r="I136" s="5">
        <f t="shared" si="26"/>
        <v>1</v>
      </c>
      <c r="J136" s="24">
        <f t="shared" si="33"/>
        <v>3.8461538461538464E-2</v>
      </c>
      <c r="K136" s="5">
        <f t="shared" si="34"/>
        <v>-18</v>
      </c>
      <c r="M136" s="5">
        <f t="shared" si="27"/>
        <v>-1</v>
      </c>
      <c r="N136" s="24">
        <f t="shared" si="35"/>
        <v>-0.04</v>
      </c>
      <c r="O136" s="5">
        <f t="shared" si="25"/>
        <v>-17</v>
      </c>
      <c r="Q136" s="5">
        <f t="shared" si="28"/>
        <v>-4</v>
      </c>
      <c r="R136" s="24">
        <f t="shared" si="36"/>
        <v>-0.19047619047619047</v>
      </c>
      <c r="S136" s="5">
        <f t="shared" si="29"/>
        <v>-13</v>
      </c>
      <c r="U136" s="5" t="str">
        <f t="shared" si="37"/>
        <v>Pass</v>
      </c>
      <c r="V136" s="5" t="str">
        <f t="shared" si="30"/>
        <v>Pass</v>
      </c>
      <c r="W136" s="5" t="str">
        <f t="shared" si="31"/>
        <v>Pass</v>
      </c>
      <c r="X136" s="5" t="str">
        <f t="shared" si="32"/>
        <v>Pass</v>
      </c>
    </row>
    <row r="137" spans="2:24" x14ac:dyDescent="0.25">
      <c r="B137" s="5">
        <v>26478</v>
      </c>
      <c r="D137" s="4">
        <v>18</v>
      </c>
      <c r="E137" s="4">
        <v>14</v>
      </c>
      <c r="F137" s="4">
        <v>15</v>
      </c>
      <c r="G137" s="4">
        <v>23</v>
      </c>
      <c r="I137" s="5">
        <f t="shared" si="26"/>
        <v>-4</v>
      </c>
      <c r="J137" s="24">
        <f t="shared" si="33"/>
        <v>-0.2857142857142857</v>
      </c>
      <c r="K137" s="5">
        <f t="shared" si="34"/>
        <v>-6</v>
      </c>
      <c r="M137" s="5">
        <f t="shared" si="27"/>
        <v>1</v>
      </c>
      <c r="N137" s="24">
        <f t="shared" si="35"/>
        <v>6.6666666666666666E-2</v>
      </c>
      <c r="O137" s="5">
        <f t="shared" ref="O137:O159" si="38">8-F137</f>
        <v>-7</v>
      </c>
      <c r="Q137" s="5">
        <f t="shared" si="28"/>
        <v>8</v>
      </c>
      <c r="R137" s="24">
        <f t="shared" si="36"/>
        <v>0.34782608695652173</v>
      </c>
      <c r="S137" s="5">
        <f t="shared" si="29"/>
        <v>-15</v>
      </c>
      <c r="U137" s="5" t="str">
        <f t="shared" si="37"/>
        <v>Pass</v>
      </c>
      <c r="V137" s="5" t="str">
        <f t="shared" si="30"/>
        <v>Pass</v>
      </c>
      <c r="W137" s="5" t="str">
        <f t="shared" si="31"/>
        <v>Pass</v>
      </c>
      <c r="X137" s="5" t="str">
        <f t="shared" si="32"/>
        <v>Pass</v>
      </c>
    </row>
    <row r="138" spans="2:24" x14ac:dyDescent="0.25">
      <c r="B138" s="5">
        <v>26493</v>
      </c>
      <c r="D138" s="4">
        <v>25</v>
      </c>
      <c r="E138" s="5">
        <v>15</v>
      </c>
      <c r="F138" s="4">
        <v>22</v>
      </c>
      <c r="G138" s="4">
        <v>28</v>
      </c>
      <c r="I138" s="5">
        <f t="shared" si="26"/>
        <v>-10</v>
      </c>
      <c r="J138" s="24">
        <f t="shared" si="33"/>
        <v>-0.66666666666666663</v>
      </c>
      <c r="K138" s="5">
        <f t="shared" si="34"/>
        <v>-7</v>
      </c>
      <c r="M138" s="5">
        <f t="shared" si="27"/>
        <v>7</v>
      </c>
      <c r="N138" s="24">
        <f t="shared" si="35"/>
        <v>0.31818181818181818</v>
      </c>
      <c r="O138" s="5">
        <f t="shared" si="38"/>
        <v>-14</v>
      </c>
      <c r="Q138" s="5">
        <f t="shared" si="28"/>
        <v>6</v>
      </c>
      <c r="R138" s="24">
        <f t="shared" si="36"/>
        <v>0.21428571428571427</v>
      </c>
      <c r="S138" s="5">
        <f t="shared" si="29"/>
        <v>-20</v>
      </c>
      <c r="U138" s="5" t="str">
        <f t="shared" si="37"/>
        <v>Pass</v>
      </c>
      <c r="V138" s="5" t="str">
        <f t="shared" si="30"/>
        <v>Pass</v>
      </c>
      <c r="W138" s="5" t="str">
        <f t="shared" si="31"/>
        <v>Pass</v>
      </c>
      <c r="X138" s="5" t="str">
        <f t="shared" si="32"/>
        <v>Pass</v>
      </c>
    </row>
    <row r="139" spans="2:24" x14ac:dyDescent="0.25">
      <c r="B139" s="5">
        <v>26510</v>
      </c>
      <c r="D139" s="4">
        <v>25</v>
      </c>
      <c r="E139" s="5">
        <v>24</v>
      </c>
      <c r="F139" s="4">
        <v>26</v>
      </c>
      <c r="G139" s="4">
        <v>29</v>
      </c>
      <c r="I139" s="5">
        <f t="shared" si="26"/>
        <v>-1</v>
      </c>
      <c r="J139" s="24">
        <f t="shared" si="33"/>
        <v>-4.1666666666666664E-2</v>
      </c>
      <c r="K139" s="5">
        <f t="shared" si="34"/>
        <v>-16</v>
      </c>
      <c r="M139" s="5">
        <f t="shared" si="27"/>
        <v>2</v>
      </c>
      <c r="N139" s="24">
        <f t="shared" si="35"/>
        <v>7.6923076923076927E-2</v>
      </c>
      <c r="O139" s="5">
        <f t="shared" si="38"/>
        <v>-18</v>
      </c>
      <c r="Q139" s="5">
        <f t="shared" si="28"/>
        <v>3</v>
      </c>
      <c r="R139" s="24">
        <f t="shared" si="36"/>
        <v>0.10344827586206896</v>
      </c>
      <c r="S139" s="5">
        <f t="shared" si="29"/>
        <v>-21</v>
      </c>
      <c r="U139" s="5" t="str">
        <f t="shared" si="37"/>
        <v>Pass</v>
      </c>
      <c r="V139" s="5" t="str">
        <f t="shared" si="30"/>
        <v>Pass</v>
      </c>
      <c r="W139" s="5" t="str">
        <f t="shared" si="31"/>
        <v>Pass</v>
      </c>
      <c r="X139" s="5" t="str">
        <f t="shared" si="32"/>
        <v>Pass</v>
      </c>
    </row>
    <row r="140" spans="2:24" x14ac:dyDescent="0.25">
      <c r="B140" s="5">
        <v>26519</v>
      </c>
      <c r="D140" s="4">
        <v>25</v>
      </c>
      <c r="E140" s="5">
        <v>25</v>
      </c>
      <c r="F140" s="4">
        <v>22</v>
      </c>
      <c r="G140" s="4">
        <v>25</v>
      </c>
      <c r="I140" s="5">
        <f t="shared" si="26"/>
        <v>0</v>
      </c>
      <c r="J140" s="24">
        <f t="shared" si="33"/>
        <v>0</v>
      </c>
      <c r="K140" s="5">
        <f t="shared" si="34"/>
        <v>-17</v>
      </c>
      <c r="M140" s="5">
        <f t="shared" si="27"/>
        <v>-3</v>
      </c>
      <c r="N140" s="24">
        <f t="shared" si="35"/>
        <v>-0.13636363636363635</v>
      </c>
      <c r="O140" s="5">
        <f t="shared" si="38"/>
        <v>-14</v>
      </c>
      <c r="Q140" s="5">
        <f t="shared" si="28"/>
        <v>3</v>
      </c>
      <c r="R140" s="24">
        <f t="shared" si="36"/>
        <v>0.12</v>
      </c>
      <c r="S140" s="5">
        <f t="shared" si="29"/>
        <v>-17</v>
      </c>
      <c r="U140" s="5" t="str">
        <f t="shared" si="37"/>
        <v>Pass</v>
      </c>
      <c r="V140" s="5" t="str">
        <f t="shared" si="30"/>
        <v>Pass</v>
      </c>
      <c r="W140" s="5" t="str">
        <f t="shared" si="31"/>
        <v>Pass</v>
      </c>
      <c r="X140" s="5" t="str">
        <f t="shared" si="32"/>
        <v>Pass</v>
      </c>
    </row>
    <row r="141" spans="2:24" x14ac:dyDescent="0.25">
      <c r="B141" s="5">
        <v>26532</v>
      </c>
      <c r="D141" s="4">
        <v>25</v>
      </c>
      <c r="E141" s="5">
        <v>25</v>
      </c>
      <c r="F141" s="4">
        <v>23</v>
      </c>
      <c r="G141" s="4">
        <v>24</v>
      </c>
      <c r="I141" s="5">
        <f t="shared" si="26"/>
        <v>0</v>
      </c>
      <c r="J141" s="24">
        <f t="shared" si="33"/>
        <v>0</v>
      </c>
      <c r="K141" s="5">
        <f t="shared" si="34"/>
        <v>-17</v>
      </c>
      <c r="M141" s="5">
        <f t="shared" si="27"/>
        <v>-2</v>
      </c>
      <c r="N141" s="24">
        <f t="shared" si="35"/>
        <v>-8.6956521739130432E-2</v>
      </c>
      <c r="O141" s="5">
        <f t="shared" si="38"/>
        <v>-15</v>
      </c>
      <c r="Q141" s="5">
        <f t="shared" si="28"/>
        <v>1</v>
      </c>
      <c r="R141" s="24">
        <f t="shared" si="36"/>
        <v>4.1666666666666664E-2</v>
      </c>
      <c r="S141" s="5">
        <f t="shared" si="29"/>
        <v>-16</v>
      </c>
      <c r="U141" s="5" t="str">
        <f t="shared" si="37"/>
        <v>Pass</v>
      </c>
      <c r="V141" s="5" t="str">
        <f t="shared" si="30"/>
        <v>Pass</v>
      </c>
      <c r="W141" s="5" t="str">
        <f t="shared" si="31"/>
        <v>Pass</v>
      </c>
      <c r="X141" s="5" t="str">
        <f t="shared" si="32"/>
        <v>Pass</v>
      </c>
    </row>
    <row r="142" spans="2:24" x14ac:dyDescent="0.25">
      <c r="B142" s="5">
        <v>26563</v>
      </c>
      <c r="D142" s="4">
        <v>25</v>
      </c>
      <c r="E142" s="5">
        <v>30</v>
      </c>
      <c r="F142" s="4">
        <v>25</v>
      </c>
      <c r="G142" s="4">
        <v>30</v>
      </c>
      <c r="I142" s="5">
        <f t="shared" si="26"/>
        <v>5</v>
      </c>
      <c r="J142" s="24">
        <f t="shared" si="33"/>
        <v>0.16666666666666666</v>
      </c>
      <c r="K142" s="5">
        <f t="shared" si="34"/>
        <v>-22</v>
      </c>
      <c r="M142" s="5">
        <f t="shared" si="27"/>
        <v>-5</v>
      </c>
      <c r="N142" s="24">
        <f t="shared" si="35"/>
        <v>-0.2</v>
      </c>
      <c r="O142" s="5">
        <f t="shared" si="38"/>
        <v>-17</v>
      </c>
      <c r="Q142" s="5">
        <f t="shared" si="28"/>
        <v>5</v>
      </c>
      <c r="R142" s="24">
        <f t="shared" si="36"/>
        <v>0.16666666666666666</v>
      </c>
      <c r="S142" s="5">
        <f t="shared" si="29"/>
        <v>-22</v>
      </c>
      <c r="U142" s="5" t="str">
        <f t="shared" si="37"/>
        <v>Pass</v>
      </c>
      <c r="V142" s="5" t="str">
        <f t="shared" si="30"/>
        <v>Pass</v>
      </c>
      <c r="W142" s="5" t="str">
        <f t="shared" si="31"/>
        <v>Pass</v>
      </c>
      <c r="X142" s="5" t="str">
        <f t="shared" si="32"/>
        <v>Pass</v>
      </c>
    </row>
    <row r="143" spans="2:24" x14ac:dyDescent="0.25">
      <c r="B143" s="5">
        <v>26565</v>
      </c>
      <c r="D143" s="4">
        <v>25</v>
      </c>
      <c r="E143" s="5">
        <v>32</v>
      </c>
      <c r="F143" s="4">
        <v>32</v>
      </c>
      <c r="G143" s="4">
        <v>34</v>
      </c>
      <c r="I143" s="5">
        <f t="shared" si="26"/>
        <v>7</v>
      </c>
      <c r="J143" s="24">
        <f t="shared" si="33"/>
        <v>0.21875</v>
      </c>
      <c r="K143" s="5">
        <f t="shared" si="34"/>
        <v>-24</v>
      </c>
      <c r="M143" s="5">
        <f t="shared" si="27"/>
        <v>0</v>
      </c>
      <c r="N143" s="24">
        <f t="shared" si="35"/>
        <v>0</v>
      </c>
      <c r="O143" s="5">
        <f t="shared" si="38"/>
        <v>-24</v>
      </c>
      <c r="Q143" s="5">
        <f t="shared" si="28"/>
        <v>2</v>
      </c>
      <c r="R143" s="24">
        <f t="shared" si="36"/>
        <v>5.8823529411764705E-2</v>
      </c>
      <c r="S143" s="5">
        <f t="shared" si="29"/>
        <v>-26</v>
      </c>
      <c r="U143" s="5" t="str">
        <f t="shared" si="37"/>
        <v>Pass</v>
      </c>
      <c r="V143" s="5" t="str">
        <f t="shared" si="30"/>
        <v>Pass</v>
      </c>
      <c r="W143" s="5" t="str">
        <f t="shared" si="31"/>
        <v>Pass</v>
      </c>
      <c r="X143" s="5" t="str">
        <f t="shared" si="32"/>
        <v>Pass</v>
      </c>
    </row>
    <row r="144" spans="2:24" x14ac:dyDescent="0.25">
      <c r="B144" s="5">
        <v>26575</v>
      </c>
      <c r="D144" s="4">
        <v>25</v>
      </c>
      <c r="E144" s="4">
        <v>25</v>
      </c>
      <c r="F144" s="4">
        <v>22</v>
      </c>
      <c r="G144" s="4">
        <v>25</v>
      </c>
      <c r="I144" s="5">
        <f t="shared" si="26"/>
        <v>0</v>
      </c>
      <c r="J144" s="24">
        <f t="shared" si="33"/>
        <v>0</v>
      </c>
      <c r="K144" s="5">
        <f t="shared" si="34"/>
        <v>-17</v>
      </c>
      <c r="M144" s="5">
        <f t="shared" si="27"/>
        <v>-3</v>
      </c>
      <c r="N144" s="24">
        <f t="shared" si="35"/>
        <v>-0.13636363636363635</v>
      </c>
      <c r="O144" s="5">
        <f t="shared" si="38"/>
        <v>-14</v>
      </c>
      <c r="Q144" s="5">
        <f t="shared" si="28"/>
        <v>3</v>
      </c>
      <c r="R144" s="24">
        <f t="shared" si="36"/>
        <v>0.12</v>
      </c>
      <c r="S144" s="5">
        <f t="shared" si="29"/>
        <v>-17</v>
      </c>
      <c r="U144" s="5" t="str">
        <f t="shared" si="37"/>
        <v>Pass</v>
      </c>
      <c r="V144" s="5" t="str">
        <f t="shared" si="30"/>
        <v>Pass</v>
      </c>
      <c r="W144" s="5" t="str">
        <f t="shared" si="31"/>
        <v>Pass</v>
      </c>
      <c r="X144" s="5" t="str">
        <f t="shared" si="32"/>
        <v>Pass</v>
      </c>
    </row>
    <row r="145" spans="2:24" x14ac:dyDescent="0.25">
      <c r="B145" s="5">
        <v>26580</v>
      </c>
      <c r="D145" s="4">
        <v>23</v>
      </c>
      <c r="E145" s="5">
        <v>19</v>
      </c>
      <c r="F145" s="4">
        <v>23</v>
      </c>
      <c r="G145" s="4">
        <v>26</v>
      </c>
      <c r="I145" s="5">
        <f t="shared" si="26"/>
        <v>-4</v>
      </c>
      <c r="J145" s="24">
        <f t="shared" si="33"/>
        <v>-0.21052631578947367</v>
      </c>
      <c r="K145" s="5">
        <f t="shared" si="34"/>
        <v>-11</v>
      </c>
      <c r="M145" s="5">
        <f t="shared" si="27"/>
        <v>4</v>
      </c>
      <c r="N145" s="24">
        <f t="shared" si="35"/>
        <v>0.17391304347826086</v>
      </c>
      <c r="O145" s="5">
        <f t="shared" si="38"/>
        <v>-15</v>
      </c>
      <c r="Q145" s="5">
        <f t="shared" si="28"/>
        <v>3</v>
      </c>
      <c r="R145" s="24">
        <f t="shared" si="36"/>
        <v>0.11538461538461539</v>
      </c>
      <c r="S145" s="5">
        <f t="shared" si="29"/>
        <v>-18</v>
      </c>
      <c r="U145" s="5" t="str">
        <f t="shared" si="37"/>
        <v>Pass</v>
      </c>
      <c r="V145" s="5" t="str">
        <f t="shared" si="30"/>
        <v>Pass</v>
      </c>
      <c r="W145" s="5" t="str">
        <f t="shared" si="31"/>
        <v>Pass</v>
      </c>
      <c r="X145" s="5" t="str">
        <f t="shared" si="32"/>
        <v>Pass</v>
      </c>
    </row>
    <row r="146" spans="2:24" x14ac:dyDescent="0.25">
      <c r="B146" s="5">
        <v>26597</v>
      </c>
      <c r="D146" s="4">
        <v>19</v>
      </c>
      <c r="E146" s="5">
        <v>25</v>
      </c>
      <c r="F146" s="4">
        <v>25</v>
      </c>
      <c r="G146" s="4">
        <v>24</v>
      </c>
      <c r="I146" s="5">
        <f t="shared" si="26"/>
        <v>6</v>
      </c>
      <c r="J146" s="24">
        <f t="shared" si="33"/>
        <v>0.24</v>
      </c>
      <c r="K146" s="5">
        <f t="shared" si="34"/>
        <v>-17</v>
      </c>
      <c r="M146" s="5">
        <f t="shared" si="27"/>
        <v>0</v>
      </c>
      <c r="N146" s="24">
        <f t="shared" si="35"/>
        <v>0</v>
      </c>
      <c r="O146" s="5">
        <f t="shared" si="38"/>
        <v>-17</v>
      </c>
      <c r="Q146" s="5">
        <f t="shared" si="28"/>
        <v>-1</v>
      </c>
      <c r="R146" s="24">
        <f t="shared" si="36"/>
        <v>-4.1666666666666664E-2</v>
      </c>
      <c r="S146" s="5">
        <f t="shared" si="29"/>
        <v>-16</v>
      </c>
      <c r="U146" s="5" t="str">
        <f t="shared" si="37"/>
        <v>Pass</v>
      </c>
      <c r="V146" s="5" t="str">
        <f t="shared" si="30"/>
        <v>Pass</v>
      </c>
      <c r="W146" s="5" t="str">
        <f t="shared" si="31"/>
        <v>Pass</v>
      </c>
      <c r="X146" s="5" t="str">
        <f t="shared" si="32"/>
        <v>Pass</v>
      </c>
    </row>
    <row r="147" spans="2:24" x14ac:dyDescent="0.25">
      <c r="B147" s="5">
        <v>26617</v>
      </c>
      <c r="D147" s="4">
        <v>25</v>
      </c>
      <c r="E147" s="5">
        <v>32</v>
      </c>
      <c r="F147" s="4">
        <v>27</v>
      </c>
      <c r="G147" s="4">
        <v>21</v>
      </c>
      <c r="I147" s="5">
        <f t="shared" si="26"/>
        <v>7</v>
      </c>
      <c r="J147" s="24">
        <f t="shared" si="33"/>
        <v>0.21875</v>
      </c>
      <c r="K147" s="5">
        <f t="shared" si="34"/>
        <v>-24</v>
      </c>
      <c r="M147" s="5">
        <f t="shared" si="27"/>
        <v>-5</v>
      </c>
      <c r="N147" s="24">
        <f t="shared" si="35"/>
        <v>-0.18518518518518517</v>
      </c>
      <c r="O147" s="5">
        <f t="shared" si="38"/>
        <v>-19</v>
      </c>
      <c r="Q147" s="5">
        <f t="shared" si="28"/>
        <v>-6</v>
      </c>
      <c r="R147" s="24">
        <f t="shared" si="36"/>
        <v>-0.2857142857142857</v>
      </c>
      <c r="S147" s="5">
        <f t="shared" si="29"/>
        <v>-13</v>
      </c>
      <c r="U147" s="5" t="str">
        <f t="shared" si="37"/>
        <v>Pass</v>
      </c>
      <c r="V147" s="5" t="str">
        <f t="shared" si="30"/>
        <v>Pass</v>
      </c>
      <c r="W147" s="5" t="str">
        <f t="shared" si="31"/>
        <v>Pass</v>
      </c>
      <c r="X147" s="5" t="str">
        <f t="shared" si="32"/>
        <v>Pass</v>
      </c>
    </row>
    <row r="148" spans="2:24" x14ac:dyDescent="0.25">
      <c r="B148" s="5">
        <v>26618</v>
      </c>
      <c r="D148" s="4">
        <v>25</v>
      </c>
      <c r="E148" s="5">
        <v>21</v>
      </c>
      <c r="F148" s="4">
        <v>29</v>
      </c>
      <c r="G148" s="4">
        <v>23</v>
      </c>
      <c r="I148" s="5">
        <f t="shared" si="26"/>
        <v>-4</v>
      </c>
      <c r="J148" s="24">
        <f t="shared" si="33"/>
        <v>-0.19047619047619047</v>
      </c>
      <c r="K148" s="5">
        <f t="shared" si="34"/>
        <v>-13</v>
      </c>
      <c r="M148" s="5">
        <f t="shared" si="27"/>
        <v>8</v>
      </c>
      <c r="N148" s="24">
        <f t="shared" si="35"/>
        <v>0.27586206896551724</v>
      </c>
      <c r="O148" s="5">
        <f t="shared" si="38"/>
        <v>-21</v>
      </c>
      <c r="Q148" s="5">
        <f t="shared" si="28"/>
        <v>-6</v>
      </c>
      <c r="R148" s="24">
        <f t="shared" si="36"/>
        <v>-0.2608695652173913</v>
      </c>
      <c r="S148" s="5">
        <f t="shared" si="29"/>
        <v>-15</v>
      </c>
      <c r="U148" s="5" t="str">
        <f t="shared" si="37"/>
        <v>Pass</v>
      </c>
      <c r="V148" s="5" t="str">
        <f t="shared" si="30"/>
        <v>Pass</v>
      </c>
      <c r="W148" s="5" t="str">
        <f t="shared" si="31"/>
        <v>Pass</v>
      </c>
      <c r="X148" s="5" t="str">
        <f t="shared" si="32"/>
        <v>Pass</v>
      </c>
    </row>
    <row r="149" spans="2:24" x14ac:dyDescent="0.25">
      <c r="B149" s="5">
        <v>26657</v>
      </c>
      <c r="D149" s="4">
        <v>25</v>
      </c>
      <c r="E149" s="5">
        <v>21</v>
      </c>
      <c r="F149" s="4">
        <v>30</v>
      </c>
      <c r="G149" s="4">
        <v>20</v>
      </c>
      <c r="I149" s="5">
        <f t="shared" si="26"/>
        <v>-4</v>
      </c>
      <c r="J149" s="24">
        <f t="shared" si="33"/>
        <v>-0.19047619047619047</v>
      </c>
      <c r="K149" s="5">
        <f t="shared" si="34"/>
        <v>-13</v>
      </c>
      <c r="M149" s="5">
        <f t="shared" si="27"/>
        <v>9</v>
      </c>
      <c r="N149" s="24">
        <f t="shared" si="35"/>
        <v>0.3</v>
      </c>
      <c r="O149" s="5">
        <f t="shared" si="38"/>
        <v>-22</v>
      </c>
      <c r="Q149" s="5">
        <f t="shared" si="28"/>
        <v>-10</v>
      </c>
      <c r="R149" s="24">
        <f t="shared" si="36"/>
        <v>-0.5</v>
      </c>
      <c r="S149" s="5">
        <f t="shared" si="29"/>
        <v>-12</v>
      </c>
      <c r="U149" s="5" t="str">
        <f t="shared" si="37"/>
        <v>Pass</v>
      </c>
      <c r="V149" s="5" t="str">
        <f t="shared" si="30"/>
        <v>Pass</v>
      </c>
      <c r="W149" s="5" t="str">
        <f t="shared" si="31"/>
        <v>Pass</v>
      </c>
      <c r="X149" s="5" t="str">
        <f t="shared" si="32"/>
        <v>Pass</v>
      </c>
    </row>
    <row r="150" spans="2:24" x14ac:dyDescent="0.25">
      <c r="B150" s="5">
        <v>26659</v>
      </c>
      <c r="D150" s="4">
        <v>25</v>
      </c>
      <c r="E150" s="5">
        <v>25</v>
      </c>
      <c r="F150" s="4">
        <v>25</v>
      </c>
      <c r="G150" s="4">
        <v>23</v>
      </c>
      <c r="I150" s="5">
        <f t="shared" si="26"/>
        <v>0</v>
      </c>
      <c r="J150" s="24">
        <f t="shared" si="33"/>
        <v>0</v>
      </c>
      <c r="K150" s="5">
        <f t="shared" si="34"/>
        <v>-17</v>
      </c>
      <c r="M150" s="5">
        <f t="shared" si="27"/>
        <v>0</v>
      </c>
      <c r="N150" s="24">
        <f t="shared" si="35"/>
        <v>0</v>
      </c>
      <c r="O150" s="5">
        <f t="shared" si="38"/>
        <v>-17</v>
      </c>
      <c r="Q150" s="5">
        <f t="shared" si="28"/>
        <v>-2</v>
      </c>
      <c r="R150" s="24">
        <f t="shared" si="36"/>
        <v>-8.6956521739130432E-2</v>
      </c>
      <c r="S150" s="5">
        <f t="shared" si="29"/>
        <v>-15</v>
      </c>
      <c r="U150" s="5" t="str">
        <f t="shared" si="37"/>
        <v>Pass</v>
      </c>
      <c r="V150" s="5" t="str">
        <f t="shared" si="30"/>
        <v>Pass</v>
      </c>
      <c r="W150" s="5" t="str">
        <f t="shared" si="31"/>
        <v>Pass</v>
      </c>
      <c r="X150" s="5" t="str">
        <f t="shared" si="32"/>
        <v>Pass</v>
      </c>
    </row>
    <row r="151" spans="2:24" x14ac:dyDescent="0.25">
      <c r="B151" s="5">
        <v>26663</v>
      </c>
      <c r="D151" s="4">
        <v>24</v>
      </c>
      <c r="E151" s="4">
        <v>25</v>
      </c>
      <c r="F151" s="4">
        <v>26</v>
      </c>
      <c r="G151" s="4">
        <v>24</v>
      </c>
      <c r="I151" s="5">
        <f t="shared" si="26"/>
        <v>1</v>
      </c>
      <c r="J151" s="24">
        <f t="shared" si="33"/>
        <v>0.04</v>
      </c>
      <c r="K151" s="5">
        <f t="shared" si="34"/>
        <v>-17</v>
      </c>
      <c r="M151" s="5">
        <f t="shared" si="27"/>
        <v>1</v>
      </c>
      <c r="N151" s="24">
        <f t="shared" si="35"/>
        <v>3.8461538461538464E-2</v>
      </c>
      <c r="O151" s="5">
        <f t="shared" si="38"/>
        <v>-18</v>
      </c>
      <c r="Q151" s="5">
        <f t="shared" si="28"/>
        <v>-2</v>
      </c>
      <c r="R151" s="24">
        <f t="shared" si="36"/>
        <v>-8.3333333333333329E-2</v>
      </c>
      <c r="S151" s="5">
        <f t="shared" si="29"/>
        <v>-16</v>
      </c>
      <c r="U151" s="5" t="str">
        <f t="shared" si="37"/>
        <v>Pass</v>
      </c>
      <c r="V151" s="5" t="str">
        <f t="shared" si="30"/>
        <v>Pass</v>
      </c>
      <c r="W151" s="5" t="str">
        <f t="shared" si="31"/>
        <v>Pass</v>
      </c>
      <c r="X151" s="5" t="str">
        <f t="shared" si="32"/>
        <v>Pass</v>
      </c>
    </row>
    <row r="152" spans="2:24" x14ac:dyDescent="0.25">
      <c r="B152" s="5">
        <v>26675</v>
      </c>
      <c r="D152" s="4">
        <v>25</v>
      </c>
      <c r="E152" s="4">
        <v>26</v>
      </c>
      <c r="F152" s="4">
        <v>24</v>
      </c>
      <c r="G152" s="4">
        <v>26</v>
      </c>
      <c r="I152" s="5">
        <f t="shared" si="26"/>
        <v>1</v>
      </c>
      <c r="J152" s="24">
        <f t="shared" si="33"/>
        <v>3.8461538461538464E-2</v>
      </c>
      <c r="K152" s="5">
        <f t="shared" si="34"/>
        <v>-18</v>
      </c>
      <c r="M152" s="5">
        <f t="shared" si="27"/>
        <v>-2</v>
      </c>
      <c r="N152" s="24">
        <f t="shared" si="35"/>
        <v>-8.3333333333333329E-2</v>
      </c>
      <c r="O152" s="5">
        <f t="shared" si="38"/>
        <v>-16</v>
      </c>
      <c r="Q152" s="5">
        <f t="shared" si="28"/>
        <v>2</v>
      </c>
      <c r="R152" s="24">
        <f t="shared" si="36"/>
        <v>7.6923076923076927E-2</v>
      </c>
      <c r="S152" s="5">
        <f t="shared" si="29"/>
        <v>-18</v>
      </c>
      <c r="U152" s="5" t="str">
        <f t="shared" si="37"/>
        <v>Pass</v>
      </c>
      <c r="V152" s="5" t="str">
        <f t="shared" si="30"/>
        <v>Pass</v>
      </c>
      <c r="W152" s="5" t="str">
        <f t="shared" si="31"/>
        <v>Pass</v>
      </c>
      <c r="X152" s="5" t="str">
        <f t="shared" si="32"/>
        <v>Pass</v>
      </c>
    </row>
    <row r="153" spans="2:24" x14ac:dyDescent="0.25">
      <c r="B153" s="5">
        <v>26677</v>
      </c>
      <c r="D153" s="4">
        <v>25</v>
      </c>
      <c r="E153" s="5">
        <v>25</v>
      </c>
      <c r="F153" s="4">
        <v>21</v>
      </c>
      <c r="G153" s="4">
        <v>25</v>
      </c>
      <c r="I153" s="5">
        <f t="shared" si="26"/>
        <v>0</v>
      </c>
      <c r="J153" s="24">
        <f t="shared" si="33"/>
        <v>0</v>
      </c>
      <c r="K153" s="5">
        <f t="shared" si="34"/>
        <v>-17</v>
      </c>
      <c r="M153" s="5">
        <f t="shared" si="27"/>
        <v>-4</v>
      </c>
      <c r="N153" s="24">
        <f t="shared" si="35"/>
        <v>-0.19047619047619047</v>
      </c>
      <c r="O153" s="5">
        <f t="shared" si="38"/>
        <v>-13</v>
      </c>
      <c r="Q153" s="5">
        <f t="shared" si="28"/>
        <v>4</v>
      </c>
      <c r="R153" s="24">
        <f t="shared" si="36"/>
        <v>0.16</v>
      </c>
      <c r="S153" s="5">
        <f t="shared" si="29"/>
        <v>-17</v>
      </c>
      <c r="U153" s="5" t="str">
        <f t="shared" si="37"/>
        <v>Pass</v>
      </c>
      <c r="V153" s="5" t="str">
        <f t="shared" si="30"/>
        <v>Pass</v>
      </c>
      <c r="W153" s="5" t="str">
        <f t="shared" si="31"/>
        <v>Pass</v>
      </c>
      <c r="X153" s="5" t="str">
        <f t="shared" si="32"/>
        <v>Pass</v>
      </c>
    </row>
    <row r="154" spans="2:24" x14ac:dyDescent="0.25">
      <c r="B154" s="5">
        <v>26679</v>
      </c>
      <c r="D154" s="4">
        <v>46</v>
      </c>
      <c r="E154" s="5">
        <v>48</v>
      </c>
      <c r="F154" s="4">
        <v>20</v>
      </c>
      <c r="G154" s="4">
        <v>20</v>
      </c>
      <c r="I154" s="5">
        <f t="shared" si="26"/>
        <v>2</v>
      </c>
      <c r="J154" s="24">
        <f t="shared" si="33"/>
        <v>4.1666666666666664E-2</v>
      </c>
      <c r="K154" s="5">
        <f t="shared" si="34"/>
        <v>-40</v>
      </c>
      <c r="M154" s="5">
        <f t="shared" si="27"/>
        <v>-28</v>
      </c>
      <c r="N154" s="24">
        <f t="shared" si="35"/>
        <v>-1.4</v>
      </c>
      <c r="O154" s="5">
        <f t="shared" si="38"/>
        <v>-12</v>
      </c>
      <c r="Q154" s="5">
        <f t="shared" si="28"/>
        <v>0</v>
      </c>
      <c r="R154" s="24">
        <f t="shared" si="36"/>
        <v>0</v>
      </c>
      <c r="S154" s="5">
        <f t="shared" si="29"/>
        <v>-12</v>
      </c>
      <c r="U154" s="5" t="str">
        <f t="shared" si="37"/>
        <v>Pass</v>
      </c>
      <c r="V154" s="5" t="str">
        <f t="shared" si="30"/>
        <v>Pass</v>
      </c>
      <c r="W154" s="5" t="str">
        <f t="shared" si="31"/>
        <v>Pass</v>
      </c>
      <c r="X154" s="5" t="str">
        <f t="shared" si="32"/>
        <v>Pass</v>
      </c>
    </row>
    <row r="155" spans="2:24" x14ac:dyDescent="0.25">
      <c r="B155" s="5">
        <v>26681</v>
      </c>
      <c r="D155" s="4">
        <v>25</v>
      </c>
      <c r="E155" s="5">
        <v>25</v>
      </c>
      <c r="F155" s="4">
        <v>19</v>
      </c>
      <c r="G155" s="4">
        <v>15</v>
      </c>
      <c r="I155" s="5">
        <f t="shared" si="26"/>
        <v>0</v>
      </c>
      <c r="J155" s="24">
        <f t="shared" si="33"/>
        <v>0</v>
      </c>
      <c r="K155" s="5">
        <f t="shared" si="34"/>
        <v>-17</v>
      </c>
      <c r="M155" s="5">
        <f t="shared" si="27"/>
        <v>-6</v>
      </c>
      <c r="N155" s="24">
        <f t="shared" si="35"/>
        <v>-0.31578947368421051</v>
      </c>
      <c r="O155" s="5">
        <f t="shared" si="38"/>
        <v>-11</v>
      </c>
      <c r="Q155" s="5">
        <f t="shared" si="28"/>
        <v>-4</v>
      </c>
      <c r="R155" s="24">
        <f t="shared" si="36"/>
        <v>-0.26666666666666666</v>
      </c>
      <c r="S155" s="5">
        <f t="shared" si="29"/>
        <v>-7</v>
      </c>
      <c r="U155" s="5" t="str">
        <f t="shared" si="37"/>
        <v>Pass</v>
      </c>
      <c r="V155" s="5" t="str">
        <f t="shared" si="30"/>
        <v>Pass</v>
      </c>
      <c r="W155" s="5" t="str">
        <f t="shared" si="31"/>
        <v>Pass</v>
      </c>
      <c r="X155" s="5" t="str">
        <f t="shared" si="32"/>
        <v>Pass</v>
      </c>
    </row>
    <row r="156" spans="2:24" x14ac:dyDescent="0.25">
      <c r="B156" s="5">
        <v>26707</v>
      </c>
      <c r="D156" s="4">
        <v>25</v>
      </c>
      <c r="E156" s="5">
        <v>20</v>
      </c>
      <c r="F156" s="4">
        <v>25</v>
      </c>
      <c r="G156" s="4">
        <v>12</v>
      </c>
      <c r="I156" s="5">
        <f t="shared" si="26"/>
        <v>-5</v>
      </c>
      <c r="J156" s="24">
        <f t="shared" si="33"/>
        <v>-0.25</v>
      </c>
      <c r="K156" s="5">
        <f t="shared" si="34"/>
        <v>-12</v>
      </c>
      <c r="M156" s="5">
        <f t="shared" si="27"/>
        <v>5</v>
      </c>
      <c r="N156" s="24">
        <f t="shared" si="35"/>
        <v>0.2</v>
      </c>
      <c r="O156" s="5">
        <f t="shared" si="38"/>
        <v>-17</v>
      </c>
      <c r="Q156" s="5">
        <f t="shared" si="28"/>
        <v>-13</v>
      </c>
      <c r="R156" s="24">
        <f t="shared" si="36"/>
        <v>-1.0833333333333333</v>
      </c>
      <c r="S156" s="5">
        <f t="shared" si="29"/>
        <v>-4</v>
      </c>
      <c r="U156" s="5" t="str">
        <f t="shared" si="37"/>
        <v>Pass</v>
      </c>
      <c r="V156" s="5" t="str">
        <f t="shared" si="30"/>
        <v>Pass</v>
      </c>
      <c r="W156" s="5" t="str">
        <f t="shared" si="31"/>
        <v>Pass</v>
      </c>
      <c r="X156" s="5" t="str">
        <f t="shared" si="32"/>
        <v>Pass</v>
      </c>
    </row>
    <row r="157" spans="2:24" x14ac:dyDescent="0.25">
      <c r="B157" s="5">
        <v>26712</v>
      </c>
      <c r="D157" s="4">
        <v>47</v>
      </c>
      <c r="E157" s="5">
        <v>30</v>
      </c>
      <c r="F157" s="4">
        <v>25</v>
      </c>
      <c r="G157" s="4">
        <v>25</v>
      </c>
      <c r="I157" s="5">
        <f t="shared" si="26"/>
        <v>-17</v>
      </c>
      <c r="J157" s="24">
        <f t="shared" si="33"/>
        <v>-0.56666666666666665</v>
      </c>
      <c r="K157" s="5">
        <f t="shared" si="34"/>
        <v>-22</v>
      </c>
      <c r="M157" s="5">
        <f t="shared" si="27"/>
        <v>-5</v>
      </c>
      <c r="N157" s="24">
        <f t="shared" si="35"/>
        <v>-0.2</v>
      </c>
      <c r="O157" s="5">
        <f t="shared" si="38"/>
        <v>-17</v>
      </c>
      <c r="Q157" s="5">
        <f t="shared" si="28"/>
        <v>0</v>
      </c>
      <c r="R157" s="24">
        <f t="shared" si="36"/>
        <v>0</v>
      </c>
      <c r="S157" s="5">
        <f t="shared" si="29"/>
        <v>-17</v>
      </c>
      <c r="U157" s="5" t="str">
        <f t="shared" si="37"/>
        <v>Pass</v>
      </c>
      <c r="V157" s="5" t="str">
        <f t="shared" si="30"/>
        <v>Pass</v>
      </c>
      <c r="W157" s="5" t="str">
        <f t="shared" si="31"/>
        <v>Pass</v>
      </c>
      <c r="X157" s="5" t="str">
        <f t="shared" si="32"/>
        <v>Pass</v>
      </c>
    </row>
    <row r="158" spans="2:24" x14ac:dyDescent="0.25">
      <c r="B158" s="5">
        <v>26753</v>
      </c>
      <c r="D158" s="4">
        <v>12</v>
      </c>
      <c r="E158" s="5">
        <v>17</v>
      </c>
      <c r="F158" s="4">
        <v>23</v>
      </c>
      <c r="G158" s="4">
        <v>15</v>
      </c>
      <c r="I158" s="5">
        <f t="shared" si="26"/>
        <v>5</v>
      </c>
      <c r="J158" s="24">
        <f t="shared" si="33"/>
        <v>0.29411764705882354</v>
      </c>
      <c r="K158" s="5">
        <f t="shared" si="34"/>
        <v>-9</v>
      </c>
      <c r="M158" s="5">
        <f t="shared" si="27"/>
        <v>6</v>
      </c>
      <c r="N158" s="24">
        <f t="shared" si="35"/>
        <v>0.2608695652173913</v>
      </c>
      <c r="O158" s="5">
        <f t="shared" si="38"/>
        <v>-15</v>
      </c>
      <c r="Q158" s="5">
        <f t="shared" si="28"/>
        <v>-8</v>
      </c>
      <c r="R158" s="24">
        <f t="shared" si="36"/>
        <v>-0.53333333333333333</v>
      </c>
      <c r="S158" s="5">
        <f t="shared" si="29"/>
        <v>-7</v>
      </c>
      <c r="U158" s="5" t="str">
        <f t="shared" si="37"/>
        <v>Pass</v>
      </c>
      <c r="V158" s="5" t="str">
        <f t="shared" si="30"/>
        <v>Pass</v>
      </c>
      <c r="W158" s="5" t="str">
        <f t="shared" si="31"/>
        <v>Pass</v>
      </c>
      <c r="X158" s="5" t="str">
        <f t="shared" si="32"/>
        <v>Pass</v>
      </c>
    </row>
    <row r="159" spans="2:24" x14ac:dyDescent="0.25">
      <c r="B159" s="5">
        <v>28187</v>
      </c>
      <c r="D159" s="4">
        <v>25</v>
      </c>
      <c r="E159" s="5">
        <v>20</v>
      </c>
      <c r="F159" s="4">
        <v>28</v>
      </c>
      <c r="G159" s="4">
        <v>20</v>
      </c>
      <c r="I159" s="5">
        <f t="shared" si="26"/>
        <v>-5</v>
      </c>
      <c r="J159" s="24">
        <f t="shared" si="33"/>
        <v>-0.25</v>
      </c>
      <c r="K159" s="5">
        <f t="shared" si="34"/>
        <v>-12</v>
      </c>
      <c r="M159" s="5">
        <f t="shared" si="27"/>
        <v>8</v>
      </c>
      <c r="N159" s="24">
        <f t="shared" si="35"/>
        <v>0.2857142857142857</v>
      </c>
      <c r="O159" s="5">
        <f t="shared" si="38"/>
        <v>-20</v>
      </c>
      <c r="Q159" s="5">
        <f t="shared" si="28"/>
        <v>-8</v>
      </c>
      <c r="R159" s="24">
        <f t="shared" si="36"/>
        <v>-0.4</v>
      </c>
      <c r="S159" s="5">
        <f t="shared" si="29"/>
        <v>-12</v>
      </c>
      <c r="U159" s="5" t="str">
        <f t="shared" si="37"/>
        <v>Pass</v>
      </c>
      <c r="V159" s="5" t="str">
        <f t="shared" si="30"/>
        <v>Pass</v>
      </c>
      <c r="W159" s="5" t="str">
        <f t="shared" si="31"/>
        <v>Pass</v>
      </c>
      <c r="X159" s="5" t="str">
        <f t="shared" si="32"/>
        <v>Pass</v>
      </c>
    </row>
  </sheetData>
  <mergeCells count="5">
    <mergeCell ref="D2:G2"/>
    <mergeCell ref="I2:K2"/>
    <mergeCell ref="M2:O2"/>
    <mergeCell ref="Q2:S2"/>
    <mergeCell ref="U2:X2"/>
  </mergeCells>
  <conditionalFormatting sqref="I4:I1048576">
    <cfRule type="cellIs" dxfId="53" priority="25" operator="lessThan">
      <formula>0</formula>
    </cfRule>
    <cfRule type="cellIs" dxfId="52" priority="26" operator="equal">
      <formula>0</formula>
    </cfRule>
    <cfRule type="cellIs" dxfId="51" priority="27" operator="greaterThan">
      <formula>0</formula>
    </cfRule>
  </conditionalFormatting>
  <conditionalFormatting sqref="K2 K4:K1048576">
    <cfRule type="cellIs" dxfId="50" priority="23" operator="greaterThan">
      <formula>0</formula>
    </cfRule>
    <cfRule type="cellIs" dxfId="49" priority="24" operator="greaterThan">
      <formula>0</formula>
    </cfRule>
  </conditionalFormatting>
  <conditionalFormatting sqref="K2:K1048576">
    <cfRule type="cellIs" dxfId="48" priority="21" operator="equal">
      <formula>0</formula>
    </cfRule>
    <cfRule type="cellIs" dxfId="47" priority="22" operator="lessThan">
      <formula>0</formula>
    </cfRule>
  </conditionalFormatting>
  <conditionalFormatting sqref="M4:M1048576">
    <cfRule type="cellIs" dxfId="46" priority="14" operator="equal">
      <formula>0</formula>
    </cfRule>
    <cfRule type="cellIs" dxfId="45" priority="15" operator="lessThan">
      <formula>0</formula>
    </cfRule>
    <cfRule type="cellIs" dxfId="44" priority="16" operator="greaterThan">
      <formula>0</formula>
    </cfRule>
    <cfRule type="cellIs" dxfId="43" priority="18" operator="equal">
      <formula>0</formula>
    </cfRule>
    <cfRule type="cellIs" dxfId="42" priority="19" operator="lessThan">
      <formula>0</formula>
    </cfRule>
    <cfRule type="cellIs" dxfId="41" priority="20" operator="greaterThan">
      <formula>0</formula>
    </cfRule>
  </conditionalFormatting>
  <conditionalFormatting sqref="K1:K1048576">
    <cfRule type="cellIs" dxfId="40" priority="1" operator="lessThan">
      <formula>0</formula>
    </cfRule>
    <cfRule type="cellIs" dxfId="39" priority="17" operator="lessThan">
      <formula>0</formula>
    </cfRule>
  </conditionalFormatting>
  <conditionalFormatting sqref="O4:O1048576">
    <cfRule type="cellIs" dxfId="38" priority="11" operator="equal">
      <formula>0</formula>
    </cfRule>
    <cfRule type="cellIs" dxfId="37" priority="12" operator="greaterThan">
      <formula>0</formula>
    </cfRule>
    <cfRule type="cellIs" dxfId="36" priority="13" operator="lessThan">
      <formula>0</formula>
    </cfRule>
  </conditionalFormatting>
  <conditionalFormatting sqref="Q4:Q1048576">
    <cfRule type="cellIs" dxfId="35" priority="8" operator="equal">
      <formula>0</formula>
    </cfRule>
    <cfRule type="cellIs" dxfId="34" priority="9" operator="lessThan">
      <formula>0</formula>
    </cfRule>
    <cfRule type="cellIs" dxfId="33" priority="10" operator="greaterThan">
      <formula>0</formula>
    </cfRule>
  </conditionalFormatting>
  <conditionalFormatting sqref="S4:S1048576">
    <cfRule type="cellIs" dxfId="32" priority="5" operator="equal">
      <formula>0</formula>
    </cfRule>
    <cfRule type="cellIs" dxfId="31" priority="6" operator="lessThan">
      <formula>0</formula>
    </cfRule>
    <cfRule type="cellIs" dxfId="30" priority="7" operator="greaterThan">
      <formula>0</formula>
    </cfRule>
  </conditionalFormatting>
  <conditionalFormatting sqref="U1:X1048576">
    <cfRule type="cellIs" dxfId="29" priority="2" operator="equal">
      <formula>"No Pass"</formula>
    </cfRule>
    <cfRule type="cellIs" dxfId="28" priority="3" operator="equal">
      <formula>"Pass"</formula>
    </cfRule>
    <cfRule type="cellIs" dxfId="27" priority="4" operator="equal">
      <formula>"""Pass"""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59"/>
  <sheetViews>
    <sheetView zoomScaleNormal="100" workbookViewId="0">
      <selection activeCell="C2" sqref="C2"/>
    </sheetView>
  </sheetViews>
  <sheetFormatPr defaultRowHeight="15" x14ac:dyDescent="0.25"/>
  <cols>
    <col min="1" max="1" width="9.140625" style="34"/>
    <col min="2" max="2" width="11" style="34" customWidth="1"/>
    <col min="3" max="3" width="9.140625" style="34"/>
    <col min="4" max="4" width="9.140625" style="37"/>
    <col min="5" max="8" width="9.140625" style="34"/>
    <col min="9" max="9" width="9.5703125" style="34" customWidth="1"/>
    <col min="10" max="10" width="10.28515625" style="34" customWidth="1"/>
    <col min="11" max="11" width="14.42578125" style="34" bestFit="1" customWidth="1"/>
    <col min="12" max="12" width="9.140625" style="34"/>
    <col min="13" max="13" width="9.140625" style="34" customWidth="1"/>
    <col min="14" max="14" width="10.42578125" style="34" bestFit="1" customWidth="1"/>
    <col min="15" max="15" width="14.42578125" style="34" bestFit="1" customWidth="1"/>
    <col min="16" max="16" width="13.7109375" style="34" customWidth="1"/>
    <col min="17" max="17" width="10.85546875" style="34" customWidth="1"/>
    <col min="18" max="18" width="12.5703125" style="34" customWidth="1"/>
    <col min="19" max="19" width="14.85546875" style="34" customWidth="1"/>
    <col min="20" max="20" width="10" style="34" customWidth="1"/>
    <col min="21" max="21" width="10.5703125" style="34" customWidth="1"/>
    <col min="22" max="16384" width="9.140625" style="34"/>
  </cols>
  <sheetData>
    <row r="2" spans="2:24" ht="15.75" x14ac:dyDescent="0.25">
      <c r="B2" s="32"/>
      <c r="C2" s="32"/>
      <c r="D2" s="40" t="s">
        <v>67</v>
      </c>
      <c r="E2" s="40"/>
      <c r="F2" s="40"/>
      <c r="G2" s="40"/>
      <c r="H2" s="32"/>
      <c r="I2" s="40" t="s">
        <v>57</v>
      </c>
      <c r="J2" s="40"/>
      <c r="K2" s="40"/>
      <c r="L2" s="33"/>
      <c r="M2" s="40" t="s">
        <v>58</v>
      </c>
      <c r="N2" s="40"/>
      <c r="O2" s="40"/>
      <c r="P2" s="32"/>
      <c r="Q2" s="40" t="s">
        <v>59</v>
      </c>
      <c r="R2" s="40"/>
      <c r="S2" s="40"/>
      <c r="T2" s="32"/>
      <c r="U2" s="40" t="s">
        <v>54</v>
      </c>
      <c r="V2" s="40"/>
      <c r="W2" s="40"/>
      <c r="X2" s="40"/>
    </row>
    <row r="3" spans="2:24" ht="31.5" x14ac:dyDescent="0.25">
      <c r="B3" s="35" t="s">
        <v>48</v>
      </c>
      <c r="C3" s="32"/>
      <c r="D3" s="33" t="s">
        <v>50</v>
      </c>
      <c r="E3" s="35" t="s">
        <v>51</v>
      </c>
      <c r="F3" s="35" t="s">
        <v>52</v>
      </c>
      <c r="G3" s="35" t="s">
        <v>53</v>
      </c>
      <c r="H3" s="32"/>
      <c r="I3" s="36" t="s">
        <v>64</v>
      </c>
      <c r="J3" s="36" t="s">
        <v>55</v>
      </c>
      <c r="K3" s="36" t="s">
        <v>56</v>
      </c>
      <c r="L3" s="32"/>
      <c r="M3" s="36" t="s">
        <v>64</v>
      </c>
      <c r="N3" s="35" t="s">
        <v>55</v>
      </c>
      <c r="O3" s="36" t="s">
        <v>56</v>
      </c>
      <c r="P3" s="32"/>
      <c r="Q3" s="36" t="s">
        <v>64</v>
      </c>
      <c r="R3" s="35" t="s">
        <v>55</v>
      </c>
      <c r="S3" s="36" t="s">
        <v>56</v>
      </c>
      <c r="T3" s="32"/>
      <c r="U3" s="36" t="s">
        <v>50</v>
      </c>
      <c r="V3" s="36" t="s">
        <v>51</v>
      </c>
      <c r="W3" s="36" t="s">
        <v>52</v>
      </c>
      <c r="X3" s="36" t="s">
        <v>53</v>
      </c>
    </row>
    <row r="4" spans="2:24" x14ac:dyDescent="0.25">
      <c r="B4" s="34">
        <v>21405</v>
      </c>
      <c r="D4" s="37">
        <v>22</v>
      </c>
      <c r="E4" s="34">
        <v>25</v>
      </c>
      <c r="F4" s="34">
        <v>25</v>
      </c>
      <c r="G4" s="34">
        <v>26</v>
      </c>
      <c r="I4" s="34">
        <f t="shared" ref="I4:I67" si="0">E4-D4</f>
        <v>3</v>
      </c>
      <c r="J4" s="38">
        <f>I4/E4</f>
        <v>0.12</v>
      </c>
      <c r="K4" s="34">
        <f>12-E4</f>
        <v>-13</v>
      </c>
      <c r="M4" s="34">
        <f t="shared" ref="M4:M67" si="1">F4-E4</f>
        <v>0</v>
      </c>
      <c r="N4" s="38">
        <f>M4/F4</f>
        <v>0</v>
      </c>
      <c r="O4" s="34">
        <f>12-F4</f>
        <v>-13</v>
      </c>
      <c r="Q4" s="34">
        <f t="shared" ref="Q4:Q67" si="2">G4-F4</f>
        <v>1</v>
      </c>
      <c r="R4" s="38">
        <f>Q4/G4</f>
        <v>3.8461538461538464E-2</v>
      </c>
      <c r="S4" s="34">
        <f>12-G4</f>
        <v>-14</v>
      </c>
      <c r="U4" s="34" t="str">
        <f>IF(D4&gt;=12,"Pass","No Pass")</f>
        <v>Pass</v>
      </c>
      <c r="V4" s="34" t="str">
        <f>IF(E4&gt;=12,"Pass","No Pass")</f>
        <v>Pass</v>
      </c>
      <c r="W4" s="34" t="str">
        <f>IF(F4&gt;=12,"Pass","No Pass")</f>
        <v>Pass</v>
      </c>
      <c r="X4" s="34" t="str">
        <f>IF(G4&gt;=12,"Pass","No Pass")</f>
        <v>Pass</v>
      </c>
    </row>
    <row r="5" spans="2:24" x14ac:dyDescent="0.25">
      <c r="B5" s="34">
        <v>21665</v>
      </c>
      <c r="D5" s="37">
        <v>25</v>
      </c>
      <c r="E5" s="34">
        <v>22</v>
      </c>
      <c r="F5" s="34">
        <v>30</v>
      </c>
      <c r="G5" s="34">
        <v>31</v>
      </c>
      <c r="I5" s="34">
        <f t="shared" si="0"/>
        <v>-3</v>
      </c>
      <c r="J5" s="38">
        <f>I5/E5</f>
        <v>-0.13636363636363635</v>
      </c>
      <c r="K5" s="34">
        <f t="shared" ref="K5:K68" si="3">12-E5</f>
        <v>-10</v>
      </c>
      <c r="M5" s="34">
        <f t="shared" si="1"/>
        <v>8</v>
      </c>
      <c r="N5" s="38">
        <f>M5/F5</f>
        <v>0.26666666666666666</v>
      </c>
      <c r="O5" s="34">
        <f t="shared" ref="O5:O68" si="4">12-F5</f>
        <v>-18</v>
      </c>
      <c r="Q5" s="34">
        <f t="shared" si="2"/>
        <v>1</v>
      </c>
      <c r="R5" s="38">
        <f>Q5/G5</f>
        <v>3.2258064516129031E-2</v>
      </c>
      <c r="S5" s="34">
        <f t="shared" ref="S5:S68" si="5">12-G5</f>
        <v>-19</v>
      </c>
      <c r="U5" s="34" t="str">
        <f t="shared" ref="U5:U68" si="6">IF(D5&gt;=12,"Pass","No Pass")</f>
        <v>Pass</v>
      </c>
      <c r="V5" s="34" t="str">
        <f t="shared" ref="V5:V68" si="7">IF(E5&gt;=12,"Pass","No Pass")</f>
        <v>Pass</v>
      </c>
      <c r="W5" s="34" t="str">
        <f t="shared" ref="W5:W68" si="8">IF(F5&gt;=12,"Pass","No Pass")</f>
        <v>Pass</v>
      </c>
      <c r="X5" s="34" t="str">
        <f t="shared" ref="X5:X68" si="9">IF(G5&gt;=12,"Pass","No Pass")</f>
        <v>Pass</v>
      </c>
    </row>
    <row r="6" spans="2:24" x14ac:dyDescent="0.25">
      <c r="B6" s="34">
        <v>21715</v>
      </c>
      <c r="D6" s="37">
        <v>15</v>
      </c>
      <c r="E6" s="34">
        <v>10</v>
      </c>
      <c r="F6" s="34">
        <v>15</v>
      </c>
      <c r="G6" s="34">
        <v>17</v>
      </c>
      <c r="I6" s="34">
        <f t="shared" si="0"/>
        <v>-5</v>
      </c>
      <c r="J6" s="38">
        <f t="shared" ref="J6:J69" si="10">I6/E6</f>
        <v>-0.5</v>
      </c>
      <c r="K6" s="34">
        <f t="shared" si="3"/>
        <v>2</v>
      </c>
      <c r="M6" s="34">
        <f t="shared" si="1"/>
        <v>5</v>
      </c>
      <c r="N6" s="38">
        <f t="shared" ref="N6:N69" si="11">M6/F6</f>
        <v>0.33333333333333331</v>
      </c>
      <c r="O6" s="34">
        <f t="shared" si="4"/>
        <v>-3</v>
      </c>
      <c r="Q6" s="34">
        <f t="shared" si="2"/>
        <v>2</v>
      </c>
      <c r="R6" s="38">
        <f t="shared" ref="R6:R69" si="12">Q6/G6</f>
        <v>0.11764705882352941</v>
      </c>
      <c r="S6" s="34">
        <f t="shared" si="5"/>
        <v>-5</v>
      </c>
      <c r="U6" s="34" t="str">
        <f t="shared" si="6"/>
        <v>Pass</v>
      </c>
      <c r="V6" s="34" t="str">
        <f t="shared" si="7"/>
        <v>No Pass</v>
      </c>
      <c r="W6" s="34" t="str">
        <f t="shared" si="8"/>
        <v>Pass</v>
      </c>
      <c r="X6" s="34" t="str">
        <f t="shared" si="9"/>
        <v>Pass</v>
      </c>
    </row>
    <row r="7" spans="2:24" x14ac:dyDescent="0.25">
      <c r="B7" s="34">
        <v>22072</v>
      </c>
      <c r="D7" s="37">
        <v>12</v>
      </c>
      <c r="E7" s="34">
        <v>18</v>
      </c>
      <c r="F7" s="34">
        <v>25</v>
      </c>
      <c r="G7" s="34">
        <v>25</v>
      </c>
      <c r="I7" s="34">
        <f t="shared" si="0"/>
        <v>6</v>
      </c>
      <c r="J7" s="38">
        <f t="shared" si="10"/>
        <v>0.33333333333333331</v>
      </c>
      <c r="K7" s="34">
        <f t="shared" si="3"/>
        <v>-6</v>
      </c>
      <c r="M7" s="34">
        <f t="shared" si="1"/>
        <v>7</v>
      </c>
      <c r="N7" s="38">
        <f t="shared" si="11"/>
        <v>0.28000000000000003</v>
      </c>
      <c r="O7" s="34">
        <f t="shared" si="4"/>
        <v>-13</v>
      </c>
      <c r="Q7" s="34">
        <f t="shared" si="2"/>
        <v>0</v>
      </c>
      <c r="R7" s="38">
        <f t="shared" si="12"/>
        <v>0</v>
      </c>
      <c r="S7" s="34">
        <f t="shared" si="5"/>
        <v>-13</v>
      </c>
      <c r="U7" s="34" t="str">
        <f t="shared" si="6"/>
        <v>Pass</v>
      </c>
      <c r="V7" s="34" t="str">
        <f t="shared" si="7"/>
        <v>Pass</v>
      </c>
      <c r="W7" s="34" t="str">
        <f t="shared" si="8"/>
        <v>Pass</v>
      </c>
      <c r="X7" s="34" t="str">
        <f t="shared" si="9"/>
        <v>Pass</v>
      </c>
    </row>
    <row r="8" spans="2:24" x14ac:dyDescent="0.25">
      <c r="B8" s="34">
        <v>22330</v>
      </c>
      <c r="D8" s="37">
        <v>4</v>
      </c>
      <c r="E8" s="34">
        <v>6</v>
      </c>
      <c r="F8" s="34">
        <v>22</v>
      </c>
      <c r="G8" s="34">
        <v>20</v>
      </c>
      <c r="I8" s="34">
        <f t="shared" si="0"/>
        <v>2</v>
      </c>
      <c r="J8" s="38">
        <f t="shared" si="10"/>
        <v>0.33333333333333331</v>
      </c>
      <c r="K8" s="34">
        <f t="shared" si="3"/>
        <v>6</v>
      </c>
      <c r="M8" s="34">
        <f t="shared" si="1"/>
        <v>16</v>
      </c>
      <c r="N8" s="38">
        <f t="shared" si="11"/>
        <v>0.72727272727272729</v>
      </c>
      <c r="O8" s="34">
        <f t="shared" si="4"/>
        <v>-10</v>
      </c>
      <c r="Q8" s="34">
        <f t="shared" si="2"/>
        <v>-2</v>
      </c>
      <c r="R8" s="38">
        <f t="shared" si="12"/>
        <v>-0.1</v>
      </c>
      <c r="S8" s="34">
        <f t="shared" si="5"/>
        <v>-8</v>
      </c>
      <c r="U8" s="34" t="str">
        <f t="shared" si="6"/>
        <v>No Pass</v>
      </c>
      <c r="V8" s="34" t="str">
        <f t="shared" si="7"/>
        <v>No Pass</v>
      </c>
      <c r="W8" s="34" t="str">
        <f t="shared" si="8"/>
        <v>Pass</v>
      </c>
      <c r="X8" s="34" t="str">
        <f t="shared" si="9"/>
        <v>Pass</v>
      </c>
    </row>
    <row r="9" spans="2:24" x14ac:dyDescent="0.25">
      <c r="B9" s="34">
        <v>23772</v>
      </c>
      <c r="D9" s="37">
        <v>25</v>
      </c>
      <c r="E9" s="34">
        <v>26</v>
      </c>
      <c r="F9" s="34">
        <v>15</v>
      </c>
      <c r="G9" s="34">
        <v>20</v>
      </c>
      <c r="I9" s="34">
        <f t="shared" si="0"/>
        <v>1</v>
      </c>
      <c r="J9" s="38">
        <f t="shared" si="10"/>
        <v>3.8461538461538464E-2</v>
      </c>
      <c r="K9" s="34">
        <f t="shared" si="3"/>
        <v>-14</v>
      </c>
      <c r="M9" s="34">
        <f t="shared" si="1"/>
        <v>-11</v>
      </c>
      <c r="N9" s="38">
        <f t="shared" si="11"/>
        <v>-0.73333333333333328</v>
      </c>
      <c r="O9" s="34">
        <f t="shared" si="4"/>
        <v>-3</v>
      </c>
      <c r="Q9" s="34">
        <f t="shared" si="2"/>
        <v>5</v>
      </c>
      <c r="R9" s="38">
        <f t="shared" si="12"/>
        <v>0.25</v>
      </c>
      <c r="S9" s="34">
        <f t="shared" si="5"/>
        <v>-8</v>
      </c>
      <c r="U9" s="34" t="str">
        <f t="shared" si="6"/>
        <v>Pass</v>
      </c>
      <c r="V9" s="34" t="str">
        <f t="shared" si="7"/>
        <v>Pass</v>
      </c>
      <c r="W9" s="34" t="str">
        <f t="shared" si="8"/>
        <v>Pass</v>
      </c>
      <c r="X9" s="34" t="str">
        <f t="shared" si="9"/>
        <v>Pass</v>
      </c>
    </row>
    <row r="10" spans="2:24" x14ac:dyDescent="0.25">
      <c r="B10" s="34">
        <v>23874</v>
      </c>
      <c r="D10" s="37">
        <v>25</v>
      </c>
      <c r="E10" s="34">
        <v>25</v>
      </c>
      <c r="F10" s="34">
        <v>30</v>
      </c>
      <c r="G10" s="34">
        <v>29</v>
      </c>
      <c r="I10" s="34">
        <f t="shared" si="0"/>
        <v>0</v>
      </c>
      <c r="J10" s="38">
        <f t="shared" si="10"/>
        <v>0</v>
      </c>
      <c r="K10" s="34">
        <f t="shared" si="3"/>
        <v>-13</v>
      </c>
      <c r="M10" s="34">
        <f t="shared" si="1"/>
        <v>5</v>
      </c>
      <c r="N10" s="38">
        <f t="shared" si="11"/>
        <v>0.16666666666666666</v>
      </c>
      <c r="O10" s="34">
        <f t="shared" si="4"/>
        <v>-18</v>
      </c>
      <c r="Q10" s="34">
        <f t="shared" si="2"/>
        <v>-1</v>
      </c>
      <c r="R10" s="38">
        <f t="shared" si="12"/>
        <v>-3.4482758620689655E-2</v>
      </c>
      <c r="S10" s="34">
        <f t="shared" si="5"/>
        <v>-17</v>
      </c>
      <c r="U10" s="34" t="str">
        <f t="shared" si="6"/>
        <v>Pass</v>
      </c>
      <c r="V10" s="34" t="str">
        <f t="shared" si="7"/>
        <v>Pass</v>
      </c>
      <c r="W10" s="34" t="str">
        <f t="shared" si="8"/>
        <v>Pass</v>
      </c>
      <c r="X10" s="34" t="str">
        <f t="shared" si="9"/>
        <v>Pass</v>
      </c>
    </row>
    <row r="11" spans="2:24" x14ac:dyDescent="0.25">
      <c r="B11" s="34">
        <v>23976</v>
      </c>
      <c r="D11" s="37">
        <v>25</v>
      </c>
      <c r="E11" s="34">
        <v>25</v>
      </c>
      <c r="F11" s="34">
        <v>28</v>
      </c>
      <c r="G11" s="34">
        <v>25</v>
      </c>
      <c r="I11" s="34">
        <f t="shared" si="0"/>
        <v>0</v>
      </c>
      <c r="J11" s="38">
        <f t="shared" si="10"/>
        <v>0</v>
      </c>
      <c r="K11" s="34">
        <f t="shared" si="3"/>
        <v>-13</v>
      </c>
      <c r="M11" s="34">
        <f t="shared" si="1"/>
        <v>3</v>
      </c>
      <c r="N11" s="38">
        <f t="shared" si="11"/>
        <v>0.10714285714285714</v>
      </c>
      <c r="O11" s="34">
        <f t="shared" si="4"/>
        <v>-16</v>
      </c>
      <c r="Q11" s="34">
        <f t="shared" si="2"/>
        <v>-3</v>
      </c>
      <c r="R11" s="38">
        <f t="shared" si="12"/>
        <v>-0.12</v>
      </c>
      <c r="S11" s="34">
        <f t="shared" si="5"/>
        <v>-13</v>
      </c>
      <c r="U11" s="34" t="str">
        <f t="shared" si="6"/>
        <v>Pass</v>
      </c>
      <c r="V11" s="34" t="str">
        <f t="shared" si="7"/>
        <v>Pass</v>
      </c>
      <c r="W11" s="34" t="str">
        <f t="shared" si="8"/>
        <v>Pass</v>
      </c>
      <c r="X11" s="34" t="str">
        <f t="shared" si="9"/>
        <v>Pass</v>
      </c>
    </row>
    <row r="12" spans="2:24" x14ac:dyDescent="0.25">
      <c r="B12" s="34">
        <v>23978</v>
      </c>
      <c r="D12" s="37">
        <v>25</v>
      </c>
      <c r="E12" s="34">
        <v>25</v>
      </c>
      <c r="F12" s="34">
        <v>15</v>
      </c>
      <c r="G12" s="34">
        <v>20</v>
      </c>
      <c r="I12" s="34">
        <f t="shared" si="0"/>
        <v>0</v>
      </c>
      <c r="J12" s="38">
        <f t="shared" si="10"/>
        <v>0</v>
      </c>
      <c r="K12" s="34">
        <f t="shared" si="3"/>
        <v>-13</v>
      </c>
      <c r="M12" s="34">
        <f t="shared" si="1"/>
        <v>-10</v>
      </c>
      <c r="N12" s="38">
        <f t="shared" si="11"/>
        <v>-0.66666666666666663</v>
      </c>
      <c r="O12" s="34">
        <f t="shared" si="4"/>
        <v>-3</v>
      </c>
      <c r="Q12" s="34">
        <f t="shared" si="2"/>
        <v>5</v>
      </c>
      <c r="R12" s="38">
        <f t="shared" si="12"/>
        <v>0.25</v>
      </c>
      <c r="S12" s="34">
        <f t="shared" si="5"/>
        <v>-8</v>
      </c>
      <c r="U12" s="34" t="str">
        <f t="shared" si="6"/>
        <v>Pass</v>
      </c>
      <c r="V12" s="34" t="str">
        <f t="shared" si="7"/>
        <v>Pass</v>
      </c>
      <c r="W12" s="34" t="str">
        <f t="shared" si="8"/>
        <v>Pass</v>
      </c>
      <c r="X12" s="34" t="str">
        <f t="shared" si="9"/>
        <v>Pass</v>
      </c>
    </row>
    <row r="13" spans="2:24" x14ac:dyDescent="0.25">
      <c r="B13" s="34">
        <v>24050</v>
      </c>
      <c r="D13" s="37">
        <v>25</v>
      </c>
      <c r="E13" s="34">
        <v>24</v>
      </c>
      <c r="F13" s="34">
        <v>25</v>
      </c>
      <c r="G13" s="34">
        <v>25</v>
      </c>
      <c r="I13" s="34">
        <f t="shared" si="0"/>
        <v>-1</v>
      </c>
      <c r="J13" s="38">
        <f t="shared" si="10"/>
        <v>-4.1666666666666664E-2</v>
      </c>
      <c r="K13" s="34">
        <f t="shared" si="3"/>
        <v>-12</v>
      </c>
      <c r="M13" s="34">
        <f t="shared" si="1"/>
        <v>1</v>
      </c>
      <c r="N13" s="38">
        <f t="shared" si="11"/>
        <v>0.04</v>
      </c>
      <c r="O13" s="34">
        <f t="shared" si="4"/>
        <v>-13</v>
      </c>
      <c r="Q13" s="34">
        <f t="shared" si="2"/>
        <v>0</v>
      </c>
      <c r="R13" s="38">
        <f t="shared" si="12"/>
        <v>0</v>
      </c>
      <c r="S13" s="34">
        <f t="shared" si="5"/>
        <v>-13</v>
      </c>
      <c r="U13" s="34" t="str">
        <f t="shared" si="6"/>
        <v>Pass</v>
      </c>
      <c r="V13" s="34" t="str">
        <f t="shared" si="7"/>
        <v>Pass</v>
      </c>
      <c r="W13" s="34" t="str">
        <f t="shared" si="8"/>
        <v>Pass</v>
      </c>
      <c r="X13" s="34" t="str">
        <f t="shared" si="9"/>
        <v>Pass</v>
      </c>
    </row>
    <row r="14" spans="2:24" x14ac:dyDescent="0.25">
      <c r="B14" s="34">
        <v>24276</v>
      </c>
      <c r="D14" s="37">
        <v>25</v>
      </c>
      <c r="E14" s="34">
        <v>22</v>
      </c>
      <c r="F14" s="34">
        <v>20</v>
      </c>
      <c r="G14" s="34">
        <v>22</v>
      </c>
      <c r="I14" s="34">
        <f t="shared" si="0"/>
        <v>-3</v>
      </c>
      <c r="J14" s="38">
        <f t="shared" si="10"/>
        <v>-0.13636363636363635</v>
      </c>
      <c r="K14" s="34">
        <f t="shared" si="3"/>
        <v>-10</v>
      </c>
      <c r="M14" s="34">
        <f t="shared" si="1"/>
        <v>-2</v>
      </c>
      <c r="N14" s="38">
        <f t="shared" si="11"/>
        <v>-0.1</v>
      </c>
      <c r="O14" s="34">
        <f t="shared" si="4"/>
        <v>-8</v>
      </c>
      <c r="Q14" s="34">
        <f t="shared" si="2"/>
        <v>2</v>
      </c>
      <c r="R14" s="38">
        <f t="shared" si="12"/>
        <v>9.0909090909090912E-2</v>
      </c>
      <c r="S14" s="34">
        <f t="shared" si="5"/>
        <v>-10</v>
      </c>
      <c r="U14" s="34" t="str">
        <f t="shared" si="6"/>
        <v>Pass</v>
      </c>
      <c r="V14" s="34" t="str">
        <f t="shared" si="7"/>
        <v>Pass</v>
      </c>
      <c r="W14" s="34" t="str">
        <f t="shared" si="8"/>
        <v>Pass</v>
      </c>
      <c r="X14" s="34" t="str">
        <f t="shared" si="9"/>
        <v>Pass</v>
      </c>
    </row>
    <row r="15" spans="2:24" x14ac:dyDescent="0.25">
      <c r="B15" s="34">
        <v>24356</v>
      </c>
      <c r="D15" s="37">
        <v>25</v>
      </c>
      <c r="E15" s="34">
        <v>21</v>
      </c>
      <c r="F15" s="34">
        <v>15</v>
      </c>
      <c r="G15" s="34">
        <v>12</v>
      </c>
      <c r="I15" s="34">
        <f t="shared" si="0"/>
        <v>-4</v>
      </c>
      <c r="J15" s="38">
        <f t="shared" si="10"/>
        <v>-0.19047619047619047</v>
      </c>
      <c r="K15" s="34">
        <f t="shared" si="3"/>
        <v>-9</v>
      </c>
      <c r="M15" s="34">
        <f t="shared" si="1"/>
        <v>-6</v>
      </c>
      <c r="N15" s="38">
        <f t="shared" si="11"/>
        <v>-0.4</v>
      </c>
      <c r="O15" s="34">
        <f t="shared" si="4"/>
        <v>-3</v>
      </c>
      <c r="Q15" s="34">
        <f t="shared" si="2"/>
        <v>-3</v>
      </c>
      <c r="R15" s="38">
        <f t="shared" si="12"/>
        <v>-0.25</v>
      </c>
      <c r="S15" s="34">
        <f t="shared" si="5"/>
        <v>0</v>
      </c>
      <c r="U15" s="34" t="str">
        <f t="shared" si="6"/>
        <v>Pass</v>
      </c>
      <c r="V15" s="34" t="str">
        <f t="shared" si="7"/>
        <v>Pass</v>
      </c>
      <c r="W15" s="34" t="str">
        <f t="shared" si="8"/>
        <v>Pass</v>
      </c>
      <c r="X15" s="34" t="str">
        <f t="shared" si="9"/>
        <v>Pass</v>
      </c>
    </row>
    <row r="16" spans="2:24" x14ac:dyDescent="0.25">
      <c r="B16" s="34">
        <v>24512</v>
      </c>
      <c r="D16" s="37">
        <v>15</v>
      </c>
      <c r="E16" s="34">
        <v>25</v>
      </c>
      <c r="F16" s="34">
        <v>26</v>
      </c>
      <c r="G16" s="34">
        <v>26</v>
      </c>
      <c r="I16" s="34">
        <f t="shared" si="0"/>
        <v>10</v>
      </c>
      <c r="J16" s="38">
        <f t="shared" si="10"/>
        <v>0.4</v>
      </c>
      <c r="K16" s="34">
        <f t="shared" si="3"/>
        <v>-13</v>
      </c>
      <c r="M16" s="34">
        <f t="shared" si="1"/>
        <v>1</v>
      </c>
      <c r="N16" s="38">
        <f t="shared" si="11"/>
        <v>3.8461538461538464E-2</v>
      </c>
      <c r="O16" s="34">
        <f t="shared" si="4"/>
        <v>-14</v>
      </c>
      <c r="Q16" s="34">
        <f t="shared" si="2"/>
        <v>0</v>
      </c>
      <c r="R16" s="38">
        <f t="shared" si="12"/>
        <v>0</v>
      </c>
      <c r="S16" s="34">
        <f t="shared" si="5"/>
        <v>-14</v>
      </c>
      <c r="U16" s="34" t="str">
        <f t="shared" si="6"/>
        <v>Pass</v>
      </c>
      <c r="V16" s="34" t="str">
        <f t="shared" si="7"/>
        <v>Pass</v>
      </c>
      <c r="W16" s="34" t="str">
        <f t="shared" si="8"/>
        <v>Pass</v>
      </c>
      <c r="X16" s="34" t="str">
        <f t="shared" si="9"/>
        <v>Pass</v>
      </c>
    </row>
    <row r="17" spans="2:24" x14ac:dyDescent="0.25">
      <c r="B17" s="34">
        <v>24658</v>
      </c>
      <c r="D17" s="37">
        <v>25</v>
      </c>
      <c r="E17" s="34">
        <v>26</v>
      </c>
      <c r="F17" s="34">
        <v>28</v>
      </c>
      <c r="G17" s="34">
        <v>30</v>
      </c>
      <c r="I17" s="34">
        <f t="shared" si="0"/>
        <v>1</v>
      </c>
      <c r="J17" s="38">
        <f t="shared" si="10"/>
        <v>3.8461538461538464E-2</v>
      </c>
      <c r="K17" s="34">
        <f t="shared" si="3"/>
        <v>-14</v>
      </c>
      <c r="M17" s="34">
        <f t="shared" si="1"/>
        <v>2</v>
      </c>
      <c r="N17" s="38">
        <f t="shared" si="11"/>
        <v>7.1428571428571425E-2</v>
      </c>
      <c r="O17" s="34">
        <f t="shared" si="4"/>
        <v>-16</v>
      </c>
      <c r="Q17" s="34">
        <f t="shared" si="2"/>
        <v>2</v>
      </c>
      <c r="R17" s="38">
        <f t="shared" si="12"/>
        <v>6.6666666666666666E-2</v>
      </c>
      <c r="S17" s="34">
        <f t="shared" si="5"/>
        <v>-18</v>
      </c>
      <c r="U17" s="34" t="str">
        <f t="shared" si="6"/>
        <v>Pass</v>
      </c>
      <c r="V17" s="34" t="str">
        <f t="shared" si="7"/>
        <v>Pass</v>
      </c>
      <c r="W17" s="34" t="str">
        <f t="shared" si="8"/>
        <v>Pass</v>
      </c>
      <c r="X17" s="34" t="str">
        <f t="shared" si="9"/>
        <v>Pass</v>
      </c>
    </row>
    <row r="18" spans="2:24" x14ac:dyDescent="0.25">
      <c r="B18" s="34">
        <v>24819</v>
      </c>
      <c r="D18" s="37">
        <v>25</v>
      </c>
      <c r="E18" s="34">
        <v>26</v>
      </c>
      <c r="F18" s="34">
        <v>25</v>
      </c>
      <c r="G18" s="34">
        <v>19</v>
      </c>
      <c r="I18" s="34">
        <f t="shared" si="0"/>
        <v>1</v>
      </c>
      <c r="J18" s="38">
        <f t="shared" si="10"/>
        <v>3.8461538461538464E-2</v>
      </c>
      <c r="K18" s="34">
        <f t="shared" si="3"/>
        <v>-14</v>
      </c>
      <c r="M18" s="34">
        <f t="shared" si="1"/>
        <v>-1</v>
      </c>
      <c r="N18" s="38">
        <f t="shared" si="11"/>
        <v>-0.04</v>
      </c>
      <c r="O18" s="34">
        <f t="shared" si="4"/>
        <v>-13</v>
      </c>
      <c r="Q18" s="34">
        <f t="shared" si="2"/>
        <v>-6</v>
      </c>
      <c r="R18" s="38">
        <f t="shared" si="12"/>
        <v>-0.31578947368421051</v>
      </c>
      <c r="S18" s="34">
        <f t="shared" si="5"/>
        <v>-7</v>
      </c>
      <c r="U18" s="34" t="str">
        <f t="shared" si="6"/>
        <v>Pass</v>
      </c>
      <c r="V18" s="34" t="str">
        <f t="shared" si="7"/>
        <v>Pass</v>
      </c>
      <c r="W18" s="34" t="str">
        <f t="shared" si="8"/>
        <v>Pass</v>
      </c>
      <c r="X18" s="34" t="str">
        <f t="shared" si="9"/>
        <v>Pass</v>
      </c>
    </row>
    <row r="19" spans="2:24" x14ac:dyDescent="0.25">
      <c r="B19" s="34">
        <v>24931</v>
      </c>
      <c r="D19" s="37">
        <v>25</v>
      </c>
      <c r="E19" s="34">
        <v>24</v>
      </c>
      <c r="F19" s="34">
        <v>20</v>
      </c>
      <c r="G19" s="34">
        <v>20</v>
      </c>
      <c r="I19" s="34">
        <f t="shared" si="0"/>
        <v>-1</v>
      </c>
      <c r="J19" s="38">
        <f t="shared" si="10"/>
        <v>-4.1666666666666664E-2</v>
      </c>
      <c r="K19" s="34">
        <f t="shared" si="3"/>
        <v>-12</v>
      </c>
      <c r="M19" s="34">
        <f t="shared" si="1"/>
        <v>-4</v>
      </c>
      <c r="N19" s="38">
        <f t="shared" si="11"/>
        <v>-0.2</v>
      </c>
      <c r="O19" s="34">
        <f t="shared" si="4"/>
        <v>-8</v>
      </c>
      <c r="Q19" s="34">
        <f t="shared" si="2"/>
        <v>0</v>
      </c>
      <c r="R19" s="38">
        <f t="shared" si="12"/>
        <v>0</v>
      </c>
      <c r="S19" s="34">
        <f t="shared" si="5"/>
        <v>-8</v>
      </c>
      <c r="U19" s="34" t="str">
        <f t="shared" si="6"/>
        <v>Pass</v>
      </c>
      <c r="V19" s="34" t="str">
        <f t="shared" si="7"/>
        <v>Pass</v>
      </c>
      <c r="W19" s="34" t="str">
        <f t="shared" si="8"/>
        <v>Pass</v>
      </c>
      <c r="X19" s="34" t="str">
        <f t="shared" si="9"/>
        <v>Pass</v>
      </c>
    </row>
    <row r="20" spans="2:24" x14ac:dyDescent="0.25">
      <c r="B20" s="34">
        <v>24972</v>
      </c>
      <c r="D20" s="37">
        <v>25</v>
      </c>
      <c r="E20" s="34">
        <v>25</v>
      </c>
      <c r="F20" s="34">
        <v>15</v>
      </c>
      <c r="G20" s="34">
        <v>18</v>
      </c>
      <c r="I20" s="34">
        <f t="shared" si="0"/>
        <v>0</v>
      </c>
      <c r="J20" s="38">
        <f t="shared" si="10"/>
        <v>0</v>
      </c>
      <c r="K20" s="34">
        <f t="shared" si="3"/>
        <v>-13</v>
      </c>
      <c r="M20" s="34">
        <f t="shared" si="1"/>
        <v>-10</v>
      </c>
      <c r="N20" s="38">
        <f t="shared" si="11"/>
        <v>-0.66666666666666663</v>
      </c>
      <c r="O20" s="34">
        <f t="shared" si="4"/>
        <v>-3</v>
      </c>
      <c r="Q20" s="34">
        <f t="shared" si="2"/>
        <v>3</v>
      </c>
      <c r="R20" s="38">
        <f t="shared" si="12"/>
        <v>0.16666666666666666</v>
      </c>
      <c r="S20" s="34">
        <f t="shared" si="5"/>
        <v>-6</v>
      </c>
      <c r="U20" s="34" t="str">
        <f t="shared" si="6"/>
        <v>Pass</v>
      </c>
      <c r="V20" s="34" t="str">
        <f t="shared" si="7"/>
        <v>Pass</v>
      </c>
      <c r="W20" s="34" t="str">
        <f t="shared" si="8"/>
        <v>Pass</v>
      </c>
      <c r="X20" s="34" t="str">
        <f t="shared" si="9"/>
        <v>Pass</v>
      </c>
    </row>
    <row r="21" spans="2:24" x14ac:dyDescent="0.25">
      <c r="B21" s="34">
        <v>25313</v>
      </c>
      <c r="D21" s="37">
        <v>25</v>
      </c>
      <c r="E21" s="37">
        <v>25</v>
      </c>
      <c r="F21" s="37">
        <v>20</v>
      </c>
      <c r="G21" s="37">
        <v>22</v>
      </c>
      <c r="I21" s="34">
        <f t="shared" si="0"/>
        <v>0</v>
      </c>
      <c r="J21" s="38">
        <f t="shared" si="10"/>
        <v>0</v>
      </c>
      <c r="K21" s="34">
        <f t="shared" si="3"/>
        <v>-13</v>
      </c>
      <c r="M21" s="34">
        <f t="shared" si="1"/>
        <v>-5</v>
      </c>
      <c r="N21" s="38">
        <f t="shared" si="11"/>
        <v>-0.25</v>
      </c>
      <c r="O21" s="34">
        <f t="shared" si="4"/>
        <v>-8</v>
      </c>
      <c r="Q21" s="34">
        <f t="shared" si="2"/>
        <v>2</v>
      </c>
      <c r="R21" s="38">
        <f t="shared" si="12"/>
        <v>9.0909090909090912E-2</v>
      </c>
      <c r="S21" s="34">
        <f t="shared" si="5"/>
        <v>-10</v>
      </c>
      <c r="U21" s="34" t="str">
        <f t="shared" si="6"/>
        <v>Pass</v>
      </c>
      <c r="V21" s="34" t="str">
        <f t="shared" si="7"/>
        <v>Pass</v>
      </c>
      <c r="W21" s="34" t="str">
        <f t="shared" si="8"/>
        <v>Pass</v>
      </c>
      <c r="X21" s="34" t="str">
        <f t="shared" si="9"/>
        <v>Pass</v>
      </c>
    </row>
    <row r="22" spans="2:24" x14ac:dyDescent="0.25">
      <c r="B22" s="34">
        <v>25325</v>
      </c>
      <c r="D22" s="37">
        <v>25</v>
      </c>
      <c r="E22" s="34">
        <v>20</v>
      </c>
      <c r="F22" s="37">
        <v>23</v>
      </c>
      <c r="G22" s="37">
        <v>28</v>
      </c>
      <c r="I22" s="34">
        <f t="shared" si="0"/>
        <v>-5</v>
      </c>
      <c r="J22" s="38">
        <f t="shared" si="10"/>
        <v>-0.25</v>
      </c>
      <c r="K22" s="34">
        <f t="shared" si="3"/>
        <v>-8</v>
      </c>
      <c r="M22" s="34">
        <f t="shared" si="1"/>
        <v>3</v>
      </c>
      <c r="N22" s="38">
        <f t="shared" si="11"/>
        <v>0.13043478260869565</v>
      </c>
      <c r="O22" s="34">
        <f t="shared" si="4"/>
        <v>-11</v>
      </c>
      <c r="Q22" s="34">
        <f t="shared" si="2"/>
        <v>5</v>
      </c>
      <c r="R22" s="38">
        <f t="shared" si="12"/>
        <v>0.17857142857142858</v>
      </c>
      <c r="S22" s="34">
        <f t="shared" si="5"/>
        <v>-16</v>
      </c>
      <c r="U22" s="34" t="str">
        <f t="shared" si="6"/>
        <v>Pass</v>
      </c>
      <c r="V22" s="34" t="str">
        <f t="shared" si="7"/>
        <v>Pass</v>
      </c>
      <c r="W22" s="34" t="str">
        <f t="shared" si="8"/>
        <v>Pass</v>
      </c>
      <c r="X22" s="34" t="str">
        <f t="shared" si="9"/>
        <v>Pass</v>
      </c>
    </row>
    <row r="23" spans="2:24" x14ac:dyDescent="0.25">
      <c r="B23" s="34">
        <v>25330</v>
      </c>
      <c r="D23" s="37">
        <v>24</v>
      </c>
      <c r="E23" s="34">
        <v>25</v>
      </c>
      <c r="F23" s="37">
        <v>29</v>
      </c>
      <c r="G23" s="37">
        <v>30</v>
      </c>
      <c r="I23" s="34">
        <f t="shared" si="0"/>
        <v>1</v>
      </c>
      <c r="J23" s="38">
        <f t="shared" si="10"/>
        <v>0.04</v>
      </c>
      <c r="K23" s="34">
        <f t="shared" si="3"/>
        <v>-13</v>
      </c>
      <c r="M23" s="34">
        <f t="shared" si="1"/>
        <v>4</v>
      </c>
      <c r="N23" s="38">
        <f t="shared" si="11"/>
        <v>0.13793103448275862</v>
      </c>
      <c r="O23" s="34">
        <f t="shared" si="4"/>
        <v>-17</v>
      </c>
      <c r="Q23" s="34">
        <f t="shared" si="2"/>
        <v>1</v>
      </c>
      <c r="R23" s="38">
        <f t="shared" si="12"/>
        <v>3.3333333333333333E-2</v>
      </c>
      <c r="S23" s="34">
        <f t="shared" si="5"/>
        <v>-18</v>
      </c>
      <c r="U23" s="34" t="str">
        <f t="shared" si="6"/>
        <v>Pass</v>
      </c>
      <c r="V23" s="34" t="str">
        <f t="shared" si="7"/>
        <v>Pass</v>
      </c>
      <c r="W23" s="34" t="str">
        <f t="shared" si="8"/>
        <v>Pass</v>
      </c>
      <c r="X23" s="34" t="str">
        <f t="shared" si="9"/>
        <v>Pass</v>
      </c>
    </row>
    <row r="24" spans="2:24" x14ac:dyDescent="0.25">
      <c r="B24" s="34">
        <v>25331</v>
      </c>
      <c r="D24" s="37">
        <v>25</v>
      </c>
      <c r="E24" s="37">
        <v>25</v>
      </c>
      <c r="F24" s="37">
        <v>32</v>
      </c>
      <c r="G24" s="37">
        <v>29</v>
      </c>
      <c r="I24" s="34">
        <f t="shared" si="0"/>
        <v>0</v>
      </c>
      <c r="J24" s="38">
        <f t="shared" si="10"/>
        <v>0</v>
      </c>
      <c r="K24" s="34">
        <f t="shared" si="3"/>
        <v>-13</v>
      </c>
      <c r="M24" s="34">
        <f t="shared" si="1"/>
        <v>7</v>
      </c>
      <c r="N24" s="38">
        <f t="shared" si="11"/>
        <v>0.21875</v>
      </c>
      <c r="O24" s="34">
        <f t="shared" si="4"/>
        <v>-20</v>
      </c>
      <c r="Q24" s="34">
        <f t="shared" si="2"/>
        <v>-3</v>
      </c>
      <c r="R24" s="38">
        <f t="shared" si="12"/>
        <v>-0.10344827586206896</v>
      </c>
      <c r="S24" s="34">
        <f t="shared" si="5"/>
        <v>-17</v>
      </c>
      <c r="U24" s="34" t="str">
        <f t="shared" si="6"/>
        <v>Pass</v>
      </c>
      <c r="V24" s="34" t="str">
        <f t="shared" si="7"/>
        <v>Pass</v>
      </c>
      <c r="W24" s="34" t="str">
        <f t="shared" si="8"/>
        <v>Pass</v>
      </c>
      <c r="X24" s="34" t="str">
        <f t="shared" si="9"/>
        <v>Pass</v>
      </c>
    </row>
    <row r="25" spans="2:24" x14ac:dyDescent="0.25">
      <c r="B25" s="34">
        <v>25333</v>
      </c>
      <c r="D25" s="37">
        <v>25</v>
      </c>
      <c r="E25" s="34">
        <v>25</v>
      </c>
      <c r="F25" s="37">
        <v>35</v>
      </c>
      <c r="G25" s="37">
        <v>40</v>
      </c>
      <c r="I25" s="34">
        <f t="shared" si="0"/>
        <v>0</v>
      </c>
      <c r="J25" s="38">
        <f t="shared" si="10"/>
        <v>0</v>
      </c>
      <c r="K25" s="34">
        <f t="shared" si="3"/>
        <v>-13</v>
      </c>
      <c r="M25" s="34">
        <f t="shared" si="1"/>
        <v>10</v>
      </c>
      <c r="N25" s="38">
        <f t="shared" si="11"/>
        <v>0.2857142857142857</v>
      </c>
      <c r="O25" s="34">
        <f t="shared" si="4"/>
        <v>-23</v>
      </c>
      <c r="Q25" s="34">
        <f t="shared" si="2"/>
        <v>5</v>
      </c>
      <c r="R25" s="38">
        <f t="shared" si="12"/>
        <v>0.125</v>
      </c>
      <c r="S25" s="34">
        <f t="shared" si="5"/>
        <v>-28</v>
      </c>
      <c r="U25" s="34" t="str">
        <f t="shared" si="6"/>
        <v>Pass</v>
      </c>
      <c r="V25" s="34" t="str">
        <f t="shared" si="7"/>
        <v>Pass</v>
      </c>
      <c r="W25" s="34" t="str">
        <f t="shared" si="8"/>
        <v>Pass</v>
      </c>
      <c r="X25" s="34" t="str">
        <f t="shared" si="9"/>
        <v>Pass</v>
      </c>
    </row>
    <row r="26" spans="2:24" x14ac:dyDescent="0.25">
      <c r="B26" s="34">
        <v>25344</v>
      </c>
      <c r="D26" s="37">
        <v>25</v>
      </c>
      <c r="E26" s="34">
        <v>24</v>
      </c>
      <c r="F26" s="37">
        <v>25</v>
      </c>
      <c r="G26" s="37">
        <v>25</v>
      </c>
      <c r="I26" s="34">
        <f t="shared" si="0"/>
        <v>-1</v>
      </c>
      <c r="J26" s="38">
        <f t="shared" si="10"/>
        <v>-4.1666666666666664E-2</v>
      </c>
      <c r="K26" s="34">
        <f t="shared" si="3"/>
        <v>-12</v>
      </c>
      <c r="M26" s="34">
        <f t="shared" si="1"/>
        <v>1</v>
      </c>
      <c r="N26" s="38">
        <f t="shared" si="11"/>
        <v>0.04</v>
      </c>
      <c r="O26" s="34">
        <f t="shared" si="4"/>
        <v>-13</v>
      </c>
      <c r="Q26" s="34">
        <f t="shared" si="2"/>
        <v>0</v>
      </c>
      <c r="R26" s="38">
        <f t="shared" si="12"/>
        <v>0</v>
      </c>
      <c r="S26" s="34">
        <f t="shared" si="5"/>
        <v>-13</v>
      </c>
      <c r="U26" s="34" t="str">
        <f t="shared" si="6"/>
        <v>Pass</v>
      </c>
      <c r="V26" s="34" t="str">
        <f t="shared" si="7"/>
        <v>Pass</v>
      </c>
      <c r="W26" s="34" t="str">
        <f t="shared" si="8"/>
        <v>Pass</v>
      </c>
      <c r="X26" s="34" t="str">
        <f t="shared" si="9"/>
        <v>Pass</v>
      </c>
    </row>
    <row r="27" spans="2:24" x14ac:dyDescent="0.25">
      <c r="B27" s="34">
        <v>25351</v>
      </c>
      <c r="D27" s="37">
        <v>25</v>
      </c>
      <c r="E27" s="34">
        <v>25</v>
      </c>
      <c r="F27" s="37">
        <v>17</v>
      </c>
      <c r="G27" s="37">
        <v>17</v>
      </c>
      <c r="I27" s="34">
        <f t="shared" si="0"/>
        <v>0</v>
      </c>
      <c r="J27" s="38">
        <f t="shared" si="10"/>
        <v>0</v>
      </c>
      <c r="K27" s="34">
        <f t="shared" si="3"/>
        <v>-13</v>
      </c>
      <c r="M27" s="34">
        <f t="shared" si="1"/>
        <v>-8</v>
      </c>
      <c r="N27" s="38">
        <f t="shared" si="11"/>
        <v>-0.47058823529411764</v>
      </c>
      <c r="O27" s="34">
        <f t="shared" si="4"/>
        <v>-5</v>
      </c>
      <c r="Q27" s="34">
        <f t="shared" si="2"/>
        <v>0</v>
      </c>
      <c r="R27" s="38">
        <f t="shared" si="12"/>
        <v>0</v>
      </c>
      <c r="S27" s="34">
        <f t="shared" si="5"/>
        <v>-5</v>
      </c>
      <c r="U27" s="34" t="str">
        <f t="shared" si="6"/>
        <v>Pass</v>
      </c>
      <c r="V27" s="34" t="str">
        <f t="shared" si="7"/>
        <v>Pass</v>
      </c>
      <c r="W27" s="34" t="str">
        <f t="shared" si="8"/>
        <v>Pass</v>
      </c>
      <c r="X27" s="34" t="str">
        <f t="shared" si="9"/>
        <v>Pass</v>
      </c>
    </row>
    <row r="28" spans="2:24" x14ac:dyDescent="0.25">
      <c r="B28" s="34">
        <v>25353</v>
      </c>
      <c r="D28" s="37">
        <v>25</v>
      </c>
      <c r="E28" s="34">
        <v>25</v>
      </c>
      <c r="F28" s="37">
        <v>23</v>
      </c>
      <c r="G28" s="37">
        <v>25</v>
      </c>
      <c r="I28" s="34">
        <f t="shared" si="0"/>
        <v>0</v>
      </c>
      <c r="J28" s="38">
        <f t="shared" si="10"/>
        <v>0</v>
      </c>
      <c r="K28" s="34">
        <f t="shared" si="3"/>
        <v>-13</v>
      </c>
      <c r="M28" s="34">
        <f t="shared" si="1"/>
        <v>-2</v>
      </c>
      <c r="N28" s="38">
        <f t="shared" si="11"/>
        <v>-8.6956521739130432E-2</v>
      </c>
      <c r="O28" s="34">
        <f t="shared" si="4"/>
        <v>-11</v>
      </c>
      <c r="Q28" s="34">
        <f t="shared" si="2"/>
        <v>2</v>
      </c>
      <c r="R28" s="38">
        <f t="shared" si="12"/>
        <v>0.08</v>
      </c>
      <c r="S28" s="34">
        <f t="shared" si="5"/>
        <v>-13</v>
      </c>
      <c r="U28" s="34" t="str">
        <f t="shared" si="6"/>
        <v>Pass</v>
      </c>
      <c r="V28" s="34" t="str">
        <f t="shared" si="7"/>
        <v>Pass</v>
      </c>
      <c r="W28" s="34" t="str">
        <f t="shared" si="8"/>
        <v>Pass</v>
      </c>
      <c r="X28" s="34" t="str">
        <f t="shared" si="9"/>
        <v>Pass</v>
      </c>
    </row>
    <row r="29" spans="2:24" x14ac:dyDescent="0.25">
      <c r="B29" s="34">
        <v>25356</v>
      </c>
      <c r="D29" s="37">
        <v>15</v>
      </c>
      <c r="E29" s="34">
        <v>14</v>
      </c>
      <c r="F29" s="37">
        <v>28</v>
      </c>
      <c r="G29" s="37">
        <v>30</v>
      </c>
      <c r="I29" s="34">
        <f t="shared" si="0"/>
        <v>-1</v>
      </c>
      <c r="J29" s="38">
        <f t="shared" si="10"/>
        <v>-7.1428571428571425E-2</v>
      </c>
      <c r="K29" s="34">
        <f t="shared" si="3"/>
        <v>-2</v>
      </c>
      <c r="M29" s="34">
        <f t="shared" si="1"/>
        <v>14</v>
      </c>
      <c r="N29" s="38">
        <f t="shared" si="11"/>
        <v>0.5</v>
      </c>
      <c r="O29" s="34">
        <f t="shared" si="4"/>
        <v>-16</v>
      </c>
      <c r="Q29" s="34">
        <f t="shared" si="2"/>
        <v>2</v>
      </c>
      <c r="R29" s="38">
        <f t="shared" si="12"/>
        <v>6.6666666666666666E-2</v>
      </c>
      <c r="S29" s="34">
        <f t="shared" si="5"/>
        <v>-18</v>
      </c>
      <c r="U29" s="34" t="str">
        <f t="shared" si="6"/>
        <v>Pass</v>
      </c>
      <c r="V29" s="34" t="str">
        <f t="shared" si="7"/>
        <v>Pass</v>
      </c>
      <c r="W29" s="34" t="str">
        <f t="shared" si="8"/>
        <v>Pass</v>
      </c>
      <c r="X29" s="34" t="str">
        <f t="shared" si="9"/>
        <v>Pass</v>
      </c>
    </row>
    <row r="30" spans="2:24" x14ac:dyDescent="0.25">
      <c r="B30" s="34">
        <v>25364</v>
      </c>
      <c r="D30" s="37">
        <v>25</v>
      </c>
      <c r="E30" s="34">
        <v>25</v>
      </c>
      <c r="F30" s="37">
        <v>30</v>
      </c>
      <c r="G30" s="37">
        <v>30</v>
      </c>
      <c r="I30" s="34">
        <f t="shared" si="0"/>
        <v>0</v>
      </c>
      <c r="J30" s="38">
        <f t="shared" si="10"/>
        <v>0</v>
      </c>
      <c r="K30" s="34">
        <f t="shared" si="3"/>
        <v>-13</v>
      </c>
      <c r="M30" s="34">
        <f t="shared" si="1"/>
        <v>5</v>
      </c>
      <c r="N30" s="38">
        <f t="shared" si="11"/>
        <v>0.16666666666666666</v>
      </c>
      <c r="O30" s="34">
        <f t="shared" si="4"/>
        <v>-18</v>
      </c>
      <c r="Q30" s="34">
        <f t="shared" si="2"/>
        <v>0</v>
      </c>
      <c r="R30" s="38">
        <f t="shared" si="12"/>
        <v>0</v>
      </c>
      <c r="S30" s="34">
        <f t="shared" si="5"/>
        <v>-18</v>
      </c>
      <c r="U30" s="34" t="str">
        <f t="shared" si="6"/>
        <v>Pass</v>
      </c>
      <c r="V30" s="34" t="str">
        <f t="shared" si="7"/>
        <v>Pass</v>
      </c>
      <c r="W30" s="34" t="str">
        <f t="shared" si="8"/>
        <v>Pass</v>
      </c>
      <c r="X30" s="34" t="str">
        <f t="shared" si="9"/>
        <v>Pass</v>
      </c>
    </row>
    <row r="31" spans="2:24" x14ac:dyDescent="0.25">
      <c r="B31" s="34">
        <v>25392</v>
      </c>
      <c r="D31" s="37">
        <v>25</v>
      </c>
      <c r="E31" s="34">
        <v>50</v>
      </c>
      <c r="F31" s="37">
        <v>29</v>
      </c>
      <c r="G31" s="37">
        <v>25</v>
      </c>
      <c r="I31" s="34">
        <f t="shared" si="0"/>
        <v>25</v>
      </c>
      <c r="J31" s="38">
        <f t="shared" si="10"/>
        <v>0.5</v>
      </c>
      <c r="K31" s="34">
        <f t="shared" si="3"/>
        <v>-38</v>
      </c>
      <c r="M31" s="34">
        <f t="shared" si="1"/>
        <v>-21</v>
      </c>
      <c r="N31" s="38">
        <f t="shared" si="11"/>
        <v>-0.72413793103448276</v>
      </c>
      <c r="O31" s="34">
        <f t="shared" si="4"/>
        <v>-17</v>
      </c>
      <c r="Q31" s="34">
        <f t="shared" si="2"/>
        <v>-4</v>
      </c>
      <c r="R31" s="38">
        <f t="shared" si="12"/>
        <v>-0.16</v>
      </c>
      <c r="S31" s="34">
        <f t="shared" si="5"/>
        <v>-13</v>
      </c>
      <c r="U31" s="34" t="str">
        <f t="shared" si="6"/>
        <v>Pass</v>
      </c>
      <c r="V31" s="34" t="str">
        <f t="shared" si="7"/>
        <v>Pass</v>
      </c>
      <c r="W31" s="34" t="str">
        <f t="shared" si="8"/>
        <v>Pass</v>
      </c>
      <c r="X31" s="34" t="str">
        <f t="shared" si="9"/>
        <v>Pass</v>
      </c>
    </row>
    <row r="32" spans="2:24" x14ac:dyDescent="0.25">
      <c r="B32" s="34">
        <v>25397</v>
      </c>
      <c r="D32" s="37">
        <v>25</v>
      </c>
      <c r="E32" s="34">
        <v>30</v>
      </c>
      <c r="F32" s="37">
        <v>25</v>
      </c>
      <c r="G32" s="37">
        <v>25</v>
      </c>
      <c r="I32" s="34">
        <f t="shared" si="0"/>
        <v>5</v>
      </c>
      <c r="J32" s="38">
        <f t="shared" si="10"/>
        <v>0.16666666666666666</v>
      </c>
      <c r="K32" s="34">
        <f t="shared" si="3"/>
        <v>-18</v>
      </c>
      <c r="M32" s="34">
        <f t="shared" si="1"/>
        <v>-5</v>
      </c>
      <c r="N32" s="38">
        <f t="shared" si="11"/>
        <v>-0.2</v>
      </c>
      <c r="O32" s="34">
        <f t="shared" si="4"/>
        <v>-13</v>
      </c>
      <c r="Q32" s="34">
        <f t="shared" si="2"/>
        <v>0</v>
      </c>
      <c r="R32" s="38">
        <f t="shared" si="12"/>
        <v>0</v>
      </c>
      <c r="S32" s="34">
        <f t="shared" si="5"/>
        <v>-13</v>
      </c>
      <c r="U32" s="34" t="str">
        <f t="shared" si="6"/>
        <v>Pass</v>
      </c>
      <c r="V32" s="34" t="str">
        <f t="shared" si="7"/>
        <v>Pass</v>
      </c>
      <c r="W32" s="34" t="str">
        <f t="shared" si="8"/>
        <v>Pass</v>
      </c>
      <c r="X32" s="34" t="str">
        <f t="shared" si="9"/>
        <v>Pass</v>
      </c>
    </row>
    <row r="33" spans="2:24" x14ac:dyDescent="0.25">
      <c r="B33" s="34">
        <v>25399</v>
      </c>
      <c r="D33" s="37">
        <v>25</v>
      </c>
      <c r="E33" s="34">
        <v>23</v>
      </c>
      <c r="F33" s="37">
        <v>25</v>
      </c>
      <c r="G33" s="37">
        <v>25</v>
      </c>
      <c r="I33" s="34">
        <f t="shared" si="0"/>
        <v>-2</v>
      </c>
      <c r="J33" s="38">
        <f t="shared" si="10"/>
        <v>-8.6956521739130432E-2</v>
      </c>
      <c r="K33" s="34">
        <f t="shared" si="3"/>
        <v>-11</v>
      </c>
      <c r="M33" s="34">
        <f t="shared" si="1"/>
        <v>2</v>
      </c>
      <c r="N33" s="38">
        <f t="shared" si="11"/>
        <v>0.08</v>
      </c>
      <c r="O33" s="34">
        <f t="shared" si="4"/>
        <v>-13</v>
      </c>
      <c r="Q33" s="34">
        <f t="shared" si="2"/>
        <v>0</v>
      </c>
      <c r="R33" s="38">
        <f t="shared" si="12"/>
        <v>0</v>
      </c>
      <c r="S33" s="34">
        <f t="shared" si="5"/>
        <v>-13</v>
      </c>
      <c r="U33" s="34" t="str">
        <f t="shared" si="6"/>
        <v>Pass</v>
      </c>
      <c r="V33" s="34" t="str">
        <f t="shared" si="7"/>
        <v>Pass</v>
      </c>
      <c r="W33" s="34" t="str">
        <f t="shared" si="8"/>
        <v>Pass</v>
      </c>
      <c r="X33" s="34" t="str">
        <f t="shared" si="9"/>
        <v>Pass</v>
      </c>
    </row>
    <row r="34" spans="2:24" x14ac:dyDescent="0.25">
      <c r="B34" s="34">
        <v>25406</v>
      </c>
      <c r="D34" s="37">
        <v>26</v>
      </c>
      <c r="E34" s="34">
        <v>30</v>
      </c>
      <c r="F34" s="37">
        <v>18</v>
      </c>
      <c r="G34" s="37">
        <v>19</v>
      </c>
      <c r="I34" s="34">
        <f t="shared" si="0"/>
        <v>4</v>
      </c>
      <c r="J34" s="38">
        <f t="shared" si="10"/>
        <v>0.13333333333333333</v>
      </c>
      <c r="K34" s="34">
        <f t="shared" si="3"/>
        <v>-18</v>
      </c>
      <c r="M34" s="34">
        <f t="shared" si="1"/>
        <v>-12</v>
      </c>
      <c r="N34" s="38">
        <f t="shared" si="11"/>
        <v>-0.66666666666666663</v>
      </c>
      <c r="O34" s="34">
        <f t="shared" si="4"/>
        <v>-6</v>
      </c>
      <c r="Q34" s="34">
        <f t="shared" si="2"/>
        <v>1</v>
      </c>
      <c r="R34" s="38">
        <f t="shared" si="12"/>
        <v>5.2631578947368418E-2</v>
      </c>
      <c r="S34" s="34">
        <f t="shared" si="5"/>
        <v>-7</v>
      </c>
      <c r="U34" s="34" t="str">
        <f t="shared" si="6"/>
        <v>Pass</v>
      </c>
      <c r="V34" s="34" t="str">
        <f t="shared" si="7"/>
        <v>Pass</v>
      </c>
      <c r="W34" s="34" t="str">
        <f t="shared" si="8"/>
        <v>Pass</v>
      </c>
      <c r="X34" s="34" t="str">
        <f t="shared" si="9"/>
        <v>Pass</v>
      </c>
    </row>
    <row r="35" spans="2:24" x14ac:dyDescent="0.25">
      <c r="B35" s="34">
        <v>25408</v>
      </c>
      <c r="D35" s="37">
        <v>25</v>
      </c>
      <c r="E35" s="34">
        <v>30</v>
      </c>
      <c r="F35" s="37">
        <v>25</v>
      </c>
      <c r="G35" s="37">
        <v>25</v>
      </c>
      <c r="I35" s="34">
        <f t="shared" si="0"/>
        <v>5</v>
      </c>
      <c r="J35" s="38">
        <f t="shared" si="10"/>
        <v>0.16666666666666666</v>
      </c>
      <c r="K35" s="34">
        <f t="shared" si="3"/>
        <v>-18</v>
      </c>
      <c r="M35" s="34">
        <f t="shared" si="1"/>
        <v>-5</v>
      </c>
      <c r="N35" s="38">
        <f t="shared" si="11"/>
        <v>-0.2</v>
      </c>
      <c r="O35" s="34">
        <f t="shared" si="4"/>
        <v>-13</v>
      </c>
      <c r="Q35" s="34">
        <f t="shared" si="2"/>
        <v>0</v>
      </c>
      <c r="R35" s="38">
        <f t="shared" si="12"/>
        <v>0</v>
      </c>
      <c r="S35" s="34">
        <f t="shared" si="5"/>
        <v>-13</v>
      </c>
      <c r="U35" s="34" t="str">
        <f t="shared" si="6"/>
        <v>Pass</v>
      </c>
      <c r="V35" s="34" t="str">
        <f t="shared" si="7"/>
        <v>Pass</v>
      </c>
      <c r="W35" s="34" t="str">
        <f t="shared" si="8"/>
        <v>Pass</v>
      </c>
      <c r="X35" s="34" t="str">
        <f t="shared" si="9"/>
        <v>Pass</v>
      </c>
    </row>
    <row r="36" spans="2:24" x14ac:dyDescent="0.25">
      <c r="B36" s="34">
        <v>25446</v>
      </c>
      <c r="D36" s="37">
        <v>24</v>
      </c>
      <c r="E36" s="34">
        <v>25</v>
      </c>
      <c r="F36" s="37">
        <v>22</v>
      </c>
      <c r="G36" s="37">
        <v>23</v>
      </c>
      <c r="I36" s="34">
        <f t="shared" si="0"/>
        <v>1</v>
      </c>
      <c r="J36" s="38">
        <f t="shared" si="10"/>
        <v>0.04</v>
      </c>
      <c r="K36" s="34">
        <f t="shared" si="3"/>
        <v>-13</v>
      </c>
      <c r="M36" s="34">
        <f t="shared" si="1"/>
        <v>-3</v>
      </c>
      <c r="N36" s="38">
        <f t="shared" si="11"/>
        <v>-0.13636363636363635</v>
      </c>
      <c r="O36" s="34">
        <f t="shared" si="4"/>
        <v>-10</v>
      </c>
      <c r="Q36" s="34">
        <f t="shared" si="2"/>
        <v>1</v>
      </c>
      <c r="R36" s="38">
        <f t="shared" si="12"/>
        <v>4.3478260869565216E-2</v>
      </c>
      <c r="S36" s="34">
        <f t="shared" si="5"/>
        <v>-11</v>
      </c>
      <c r="U36" s="34" t="str">
        <f t="shared" si="6"/>
        <v>Pass</v>
      </c>
      <c r="V36" s="34" t="str">
        <f t="shared" si="7"/>
        <v>Pass</v>
      </c>
      <c r="W36" s="34" t="str">
        <f t="shared" si="8"/>
        <v>Pass</v>
      </c>
      <c r="X36" s="34" t="str">
        <f t="shared" si="9"/>
        <v>Pass</v>
      </c>
    </row>
    <row r="37" spans="2:24" x14ac:dyDescent="0.25">
      <c r="B37" s="34">
        <v>25453</v>
      </c>
      <c r="D37" s="37">
        <v>25</v>
      </c>
      <c r="E37" s="34">
        <v>30</v>
      </c>
      <c r="F37" s="37">
        <v>20</v>
      </c>
      <c r="G37" s="37">
        <v>20</v>
      </c>
      <c r="I37" s="34">
        <f t="shared" si="0"/>
        <v>5</v>
      </c>
      <c r="J37" s="38">
        <f t="shared" si="10"/>
        <v>0.16666666666666666</v>
      </c>
      <c r="K37" s="34">
        <f t="shared" si="3"/>
        <v>-18</v>
      </c>
      <c r="M37" s="34">
        <f t="shared" si="1"/>
        <v>-10</v>
      </c>
      <c r="N37" s="38">
        <f t="shared" si="11"/>
        <v>-0.5</v>
      </c>
      <c r="O37" s="34">
        <f t="shared" si="4"/>
        <v>-8</v>
      </c>
      <c r="Q37" s="34">
        <f t="shared" si="2"/>
        <v>0</v>
      </c>
      <c r="R37" s="38">
        <f t="shared" si="12"/>
        <v>0</v>
      </c>
      <c r="S37" s="34">
        <f t="shared" si="5"/>
        <v>-8</v>
      </c>
      <c r="U37" s="34" t="str">
        <f t="shared" si="6"/>
        <v>Pass</v>
      </c>
      <c r="V37" s="34" t="str">
        <f t="shared" si="7"/>
        <v>Pass</v>
      </c>
      <c r="W37" s="34" t="str">
        <f t="shared" si="8"/>
        <v>Pass</v>
      </c>
      <c r="X37" s="34" t="str">
        <f t="shared" si="9"/>
        <v>Pass</v>
      </c>
    </row>
    <row r="38" spans="2:24" x14ac:dyDescent="0.25">
      <c r="B38" s="34">
        <v>25460</v>
      </c>
      <c r="D38" s="37">
        <v>25</v>
      </c>
      <c r="E38" s="34">
        <v>25</v>
      </c>
      <c r="F38" s="37">
        <v>17</v>
      </c>
      <c r="G38" s="37">
        <v>18</v>
      </c>
      <c r="I38" s="34">
        <f t="shared" si="0"/>
        <v>0</v>
      </c>
      <c r="J38" s="38">
        <f t="shared" si="10"/>
        <v>0</v>
      </c>
      <c r="K38" s="34">
        <f t="shared" si="3"/>
        <v>-13</v>
      </c>
      <c r="M38" s="34">
        <f t="shared" si="1"/>
        <v>-8</v>
      </c>
      <c r="N38" s="38">
        <f t="shared" si="11"/>
        <v>-0.47058823529411764</v>
      </c>
      <c r="O38" s="34">
        <f t="shared" si="4"/>
        <v>-5</v>
      </c>
      <c r="Q38" s="34">
        <f t="shared" si="2"/>
        <v>1</v>
      </c>
      <c r="R38" s="38">
        <f t="shared" si="12"/>
        <v>5.5555555555555552E-2</v>
      </c>
      <c r="S38" s="34">
        <f t="shared" si="5"/>
        <v>-6</v>
      </c>
      <c r="U38" s="34" t="str">
        <f t="shared" si="6"/>
        <v>Pass</v>
      </c>
      <c r="V38" s="34" t="str">
        <f t="shared" si="7"/>
        <v>Pass</v>
      </c>
      <c r="W38" s="34" t="str">
        <f t="shared" si="8"/>
        <v>Pass</v>
      </c>
      <c r="X38" s="34" t="str">
        <f t="shared" si="9"/>
        <v>Pass</v>
      </c>
    </row>
    <row r="39" spans="2:24" x14ac:dyDescent="0.25">
      <c r="B39" s="34">
        <v>25461</v>
      </c>
      <c r="D39" s="37">
        <v>24</v>
      </c>
      <c r="E39" s="34">
        <v>20</v>
      </c>
      <c r="F39" s="37">
        <v>25</v>
      </c>
      <c r="G39" s="37">
        <v>25</v>
      </c>
      <c r="I39" s="34">
        <f t="shared" si="0"/>
        <v>-4</v>
      </c>
      <c r="J39" s="38">
        <f t="shared" si="10"/>
        <v>-0.2</v>
      </c>
      <c r="K39" s="34">
        <f t="shared" si="3"/>
        <v>-8</v>
      </c>
      <c r="M39" s="34">
        <f t="shared" si="1"/>
        <v>5</v>
      </c>
      <c r="N39" s="38">
        <f t="shared" si="11"/>
        <v>0.2</v>
      </c>
      <c r="O39" s="34">
        <f t="shared" si="4"/>
        <v>-13</v>
      </c>
      <c r="Q39" s="34">
        <f t="shared" si="2"/>
        <v>0</v>
      </c>
      <c r="R39" s="38">
        <f t="shared" si="12"/>
        <v>0</v>
      </c>
      <c r="S39" s="34">
        <f t="shared" si="5"/>
        <v>-13</v>
      </c>
      <c r="U39" s="34" t="str">
        <f t="shared" si="6"/>
        <v>Pass</v>
      </c>
      <c r="V39" s="34" t="str">
        <f t="shared" si="7"/>
        <v>Pass</v>
      </c>
      <c r="W39" s="34" t="str">
        <f t="shared" si="8"/>
        <v>Pass</v>
      </c>
      <c r="X39" s="34" t="str">
        <f t="shared" si="9"/>
        <v>Pass</v>
      </c>
    </row>
    <row r="40" spans="2:24" x14ac:dyDescent="0.25">
      <c r="B40" s="34">
        <v>25462</v>
      </c>
      <c r="D40" s="37">
        <v>25</v>
      </c>
      <c r="E40" s="34">
        <v>25</v>
      </c>
      <c r="F40" s="37">
        <v>22</v>
      </c>
      <c r="G40" s="37">
        <v>25</v>
      </c>
      <c r="I40" s="34">
        <f t="shared" si="0"/>
        <v>0</v>
      </c>
      <c r="J40" s="38">
        <f t="shared" si="10"/>
        <v>0</v>
      </c>
      <c r="K40" s="34">
        <f t="shared" si="3"/>
        <v>-13</v>
      </c>
      <c r="M40" s="34">
        <f t="shared" si="1"/>
        <v>-3</v>
      </c>
      <c r="N40" s="38">
        <f t="shared" si="11"/>
        <v>-0.13636363636363635</v>
      </c>
      <c r="O40" s="34">
        <f t="shared" si="4"/>
        <v>-10</v>
      </c>
      <c r="Q40" s="34">
        <f t="shared" si="2"/>
        <v>3</v>
      </c>
      <c r="R40" s="38">
        <f t="shared" si="12"/>
        <v>0.12</v>
      </c>
      <c r="S40" s="34">
        <f t="shared" si="5"/>
        <v>-13</v>
      </c>
      <c r="U40" s="34" t="str">
        <f t="shared" si="6"/>
        <v>Pass</v>
      </c>
      <c r="V40" s="34" t="str">
        <f t="shared" si="7"/>
        <v>Pass</v>
      </c>
      <c r="W40" s="34" t="str">
        <f t="shared" si="8"/>
        <v>Pass</v>
      </c>
      <c r="X40" s="34" t="str">
        <f t="shared" si="9"/>
        <v>Pass</v>
      </c>
    </row>
    <row r="41" spans="2:24" x14ac:dyDescent="0.25">
      <c r="B41" s="34">
        <v>25476</v>
      </c>
      <c r="D41" s="37">
        <v>16</v>
      </c>
      <c r="E41" s="34">
        <v>16</v>
      </c>
      <c r="F41" s="37">
        <v>20</v>
      </c>
      <c r="G41" s="37">
        <v>25</v>
      </c>
      <c r="I41" s="34">
        <f t="shared" si="0"/>
        <v>0</v>
      </c>
      <c r="J41" s="38">
        <f t="shared" si="10"/>
        <v>0</v>
      </c>
      <c r="K41" s="34">
        <f t="shared" si="3"/>
        <v>-4</v>
      </c>
      <c r="M41" s="34">
        <f t="shared" si="1"/>
        <v>4</v>
      </c>
      <c r="N41" s="38">
        <f t="shared" si="11"/>
        <v>0.2</v>
      </c>
      <c r="O41" s="34">
        <f t="shared" si="4"/>
        <v>-8</v>
      </c>
      <c r="Q41" s="34">
        <f t="shared" si="2"/>
        <v>5</v>
      </c>
      <c r="R41" s="38">
        <f t="shared" si="12"/>
        <v>0.2</v>
      </c>
      <c r="S41" s="34">
        <f t="shared" si="5"/>
        <v>-13</v>
      </c>
      <c r="U41" s="34" t="str">
        <f t="shared" si="6"/>
        <v>Pass</v>
      </c>
      <c r="V41" s="34" t="str">
        <f t="shared" si="7"/>
        <v>Pass</v>
      </c>
      <c r="W41" s="34" t="str">
        <f t="shared" si="8"/>
        <v>Pass</v>
      </c>
      <c r="X41" s="34" t="str">
        <f t="shared" si="9"/>
        <v>Pass</v>
      </c>
    </row>
    <row r="42" spans="2:24" x14ac:dyDescent="0.25">
      <c r="B42" s="34">
        <v>25480</v>
      </c>
      <c r="D42" s="37">
        <v>17</v>
      </c>
      <c r="E42" s="34">
        <v>35</v>
      </c>
      <c r="F42" s="37">
        <v>30</v>
      </c>
      <c r="G42" s="37">
        <v>32</v>
      </c>
      <c r="I42" s="34">
        <f t="shared" si="0"/>
        <v>18</v>
      </c>
      <c r="J42" s="38">
        <f t="shared" si="10"/>
        <v>0.51428571428571423</v>
      </c>
      <c r="K42" s="34">
        <f t="shared" si="3"/>
        <v>-23</v>
      </c>
      <c r="M42" s="34">
        <f t="shared" si="1"/>
        <v>-5</v>
      </c>
      <c r="N42" s="38">
        <f t="shared" si="11"/>
        <v>-0.16666666666666666</v>
      </c>
      <c r="O42" s="34">
        <f t="shared" si="4"/>
        <v>-18</v>
      </c>
      <c r="Q42" s="34">
        <f t="shared" si="2"/>
        <v>2</v>
      </c>
      <c r="R42" s="38">
        <f t="shared" si="12"/>
        <v>6.25E-2</v>
      </c>
      <c r="S42" s="34">
        <f t="shared" si="5"/>
        <v>-20</v>
      </c>
      <c r="U42" s="34" t="str">
        <f t="shared" si="6"/>
        <v>Pass</v>
      </c>
      <c r="V42" s="34" t="str">
        <f t="shared" si="7"/>
        <v>Pass</v>
      </c>
      <c r="W42" s="34" t="str">
        <f t="shared" si="8"/>
        <v>Pass</v>
      </c>
      <c r="X42" s="34" t="str">
        <f t="shared" si="9"/>
        <v>Pass</v>
      </c>
    </row>
    <row r="43" spans="2:24" x14ac:dyDescent="0.25">
      <c r="B43" s="34">
        <v>25491</v>
      </c>
      <c r="D43" s="37">
        <v>35</v>
      </c>
      <c r="E43" s="34">
        <v>40</v>
      </c>
      <c r="F43" s="37">
        <v>17</v>
      </c>
      <c r="G43" s="37">
        <v>19</v>
      </c>
      <c r="I43" s="34">
        <f t="shared" si="0"/>
        <v>5</v>
      </c>
      <c r="J43" s="38">
        <f t="shared" si="10"/>
        <v>0.125</v>
      </c>
      <c r="K43" s="34">
        <f t="shared" si="3"/>
        <v>-28</v>
      </c>
      <c r="M43" s="34">
        <f t="shared" si="1"/>
        <v>-23</v>
      </c>
      <c r="N43" s="38">
        <f t="shared" si="11"/>
        <v>-1.3529411764705883</v>
      </c>
      <c r="O43" s="34">
        <f t="shared" si="4"/>
        <v>-5</v>
      </c>
      <c r="Q43" s="34">
        <f t="shared" si="2"/>
        <v>2</v>
      </c>
      <c r="R43" s="38">
        <f t="shared" si="12"/>
        <v>0.10526315789473684</v>
      </c>
      <c r="S43" s="34">
        <f t="shared" si="5"/>
        <v>-7</v>
      </c>
      <c r="U43" s="34" t="str">
        <f t="shared" si="6"/>
        <v>Pass</v>
      </c>
      <c r="V43" s="34" t="str">
        <f t="shared" si="7"/>
        <v>Pass</v>
      </c>
      <c r="W43" s="34" t="str">
        <f t="shared" si="8"/>
        <v>Pass</v>
      </c>
      <c r="X43" s="34" t="str">
        <f t="shared" si="9"/>
        <v>Pass</v>
      </c>
    </row>
    <row r="44" spans="2:24" x14ac:dyDescent="0.25">
      <c r="B44" s="34">
        <v>25515</v>
      </c>
      <c r="D44" s="37">
        <v>25</v>
      </c>
      <c r="E44" s="34">
        <v>29</v>
      </c>
      <c r="F44" s="37">
        <v>20</v>
      </c>
      <c r="G44" s="37">
        <v>18</v>
      </c>
      <c r="I44" s="34">
        <f t="shared" si="0"/>
        <v>4</v>
      </c>
      <c r="J44" s="38">
        <f t="shared" si="10"/>
        <v>0.13793103448275862</v>
      </c>
      <c r="K44" s="34">
        <f t="shared" si="3"/>
        <v>-17</v>
      </c>
      <c r="M44" s="34">
        <f t="shared" si="1"/>
        <v>-9</v>
      </c>
      <c r="N44" s="38">
        <f t="shared" si="11"/>
        <v>-0.45</v>
      </c>
      <c r="O44" s="34">
        <f t="shared" si="4"/>
        <v>-8</v>
      </c>
      <c r="Q44" s="34">
        <f t="shared" si="2"/>
        <v>-2</v>
      </c>
      <c r="R44" s="38">
        <f t="shared" si="12"/>
        <v>-0.1111111111111111</v>
      </c>
      <c r="S44" s="34">
        <f t="shared" si="5"/>
        <v>-6</v>
      </c>
      <c r="U44" s="34" t="str">
        <f t="shared" si="6"/>
        <v>Pass</v>
      </c>
      <c r="V44" s="34" t="str">
        <f t="shared" si="7"/>
        <v>Pass</v>
      </c>
      <c r="W44" s="34" t="str">
        <f t="shared" si="8"/>
        <v>Pass</v>
      </c>
      <c r="X44" s="34" t="str">
        <f t="shared" si="9"/>
        <v>Pass</v>
      </c>
    </row>
    <row r="45" spans="2:24" x14ac:dyDescent="0.25">
      <c r="B45" s="34">
        <v>25537</v>
      </c>
      <c r="D45" s="37">
        <v>18</v>
      </c>
      <c r="E45" s="34">
        <v>25</v>
      </c>
      <c r="F45" s="37">
        <v>15</v>
      </c>
      <c r="G45" s="37">
        <v>26</v>
      </c>
      <c r="I45" s="34">
        <f t="shared" si="0"/>
        <v>7</v>
      </c>
      <c r="J45" s="38">
        <f t="shared" si="10"/>
        <v>0.28000000000000003</v>
      </c>
      <c r="K45" s="34">
        <f t="shared" si="3"/>
        <v>-13</v>
      </c>
      <c r="M45" s="34">
        <f t="shared" si="1"/>
        <v>-10</v>
      </c>
      <c r="N45" s="38">
        <f t="shared" si="11"/>
        <v>-0.66666666666666663</v>
      </c>
      <c r="O45" s="34">
        <f t="shared" si="4"/>
        <v>-3</v>
      </c>
      <c r="Q45" s="34">
        <f t="shared" si="2"/>
        <v>11</v>
      </c>
      <c r="R45" s="38">
        <f t="shared" si="12"/>
        <v>0.42307692307692307</v>
      </c>
      <c r="S45" s="34">
        <f t="shared" si="5"/>
        <v>-14</v>
      </c>
      <c r="U45" s="34" t="str">
        <f t="shared" si="6"/>
        <v>Pass</v>
      </c>
      <c r="V45" s="34" t="str">
        <f t="shared" si="7"/>
        <v>Pass</v>
      </c>
      <c r="W45" s="34" t="str">
        <f t="shared" si="8"/>
        <v>Pass</v>
      </c>
      <c r="X45" s="34" t="str">
        <f t="shared" si="9"/>
        <v>Pass</v>
      </c>
    </row>
    <row r="46" spans="2:24" x14ac:dyDescent="0.25">
      <c r="B46" s="34">
        <v>25544</v>
      </c>
      <c r="D46" s="37">
        <v>25</v>
      </c>
      <c r="E46" s="34">
        <v>25</v>
      </c>
      <c r="F46" s="37">
        <v>25</v>
      </c>
      <c r="G46" s="37">
        <v>24</v>
      </c>
      <c r="I46" s="34">
        <f t="shared" si="0"/>
        <v>0</v>
      </c>
      <c r="J46" s="38">
        <f t="shared" si="10"/>
        <v>0</v>
      </c>
      <c r="K46" s="34">
        <f t="shared" si="3"/>
        <v>-13</v>
      </c>
      <c r="M46" s="34">
        <f t="shared" si="1"/>
        <v>0</v>
      </c>
      <c r="N46" s="38">
        <f t="shared" si="11"/>
        <v>0</v>
      </c>
      <c r="O46" s="34">
        <f t="shared" si="4"/>
        <v>-13</v>
      </c>
      <c r="Q46" s="34">
        <f t="shared" si="2"/>
        <v>-1</v>
      </c>
      <c r="R46" s="38">
        <f t="shared" si="12"/>
        <v>-4.1666666666666664E-2</v>
      </c>
      <c r="S46" s="34">
        <f t="shared" si="5"/>
        <v>-12</v>
      </c>
      <c r="U46" s="34" t="str">
        <f t="shared" si="6"/>
        <v>Pass</v>
      </c>
      <c r="V46" s="34" t="str">
        <f t="shared" si="7"/>
        <v>Pass</v>
      </c>
      <c r="W46" s="34" t="str">
        <f t="shared" si="8"/>
        <v>Pass</v>
      </c>
      <c r="X46" s="34" t="str">
        <f t="shared" si="9"/>
        <v>Pass</v>
      </c>
    </row>
    <row r="47" spans="2:24" x14ac:dyDescent="0.25">
      <c r="B47" s="34">
        <v>25558</v>
      </c>
      <c r="D47" s="37">
        <v>25</v>
      </c>
      <c r="E47" s="34">
        <v>23</v>
      </c>
      <c r="F47" s="37">
        <v>30</v>
      </c>
      <c r="G47" s="37">
        <v>25</v>
      </c>
      <c r="I47" s="34">
        <f t="shared" si="0"/>
        <v>-2</v>
      </c>
      <c r="J47" s="38">
        <f t="shared" si="10"/>
        <v>-8.6956521739130432E-2</v>
      </c>
      <c r="K47" s="34">
        <f t="shared" si="3"/>
        <v>-11</v>
      </c>
      <c r="M47" s="34">
        <f t="shared" si="1"/>
        <v>7</v>
      </c>
      <c r="N47" s="38">
        <f t="shared" si="11"/>
        <v>0.23333333333333334</v>
      </c>
      <c r="O47" s="34">
        <f t="shared" si="4"/>
        <v>-18</v>
      </c>
      <c r="Q47" s="34">
        <f t="shared" si="2"/>
        <v>-5</v>
      </c>
      <c r="R47" s="38">
        <f t="shared" si="12"/>
        <v>-0.2</v>
      </c>
      <c r="S47" s="34">
        <f t="shared" si="5"/>
        <v>-13</v>
      </c>
      <c r="U47" s="34" t="str">
        <f t="shared" si="6"/>
        <v>Pass</v>
      </c>
      <c r="V47" s="34" t="str">
        <f t="shared" si="7"/>
        <v>Pass</v>
      </c>
      <c r="W47" s="34" t="str">
        <f t="shared" si="8"/>
        <v>Pass</v>
      </c>
      <c r="X47" s="34" t="str">
        <f t="shared" si="9"/>
        <v>Pass</v>
      </c>
    </row>
    <row r="48" spans="2:24" x14ac:dyDescent="0.25">
      <c r="B48" s="34">
        <v>25571</v>
      </c>
      <c r="D48" s="37">
        <v>19</v>
      </c>
      <c r="E48" s="34">
        <v>30</v>
      </c>
      <c r="F48" s="37">
        <v>32</v>
      </c>
      <c r="G48" s="37">
        <v>25</v>
      </c>
      <c r="I48" s="34">
        <f t="shared" si="0"/>
        <v>11</v>
      </c>
      <c r="J48" s="38">
        <f t="shared" si="10"/>
        <v>0.36666666666666664</v>
      </c>
      <c r="K48" s="34">
        <f t="shared" si="3"/>
        <v>-18</v>
      </c>
      <c r="M48" s="34">
        <f t="shared" si="1"/>
        <v>2</v>
      </c>
      <c r="N48" s="38">
        <f t="shared" si="11"/>
        <v>6.25E-2</v>
      </c>
      <c r="O48" s="34">
        <f t="shared" si="4"/>
        <v>-20</v>
      </c>
      <c r="Q48" s="34">
        <f t="shared" si="2"/>
        <v>-7</v>
      </c>
      <c r="R48" s="38">
        <f t="shared" si="12"/>
        <v>-0.28000000000000003</v>
      </c>
      <c r="S48" s="34">
        <f t="shared" si="5"/>
        <v>-13</v>
      </c>
      <c r="U48" s="34" t="str">
        <f t="shared" si="6"/>
        <v>Pass</v>
      </c>
      <c r="V48" s="34" t="str">
        <f t="shared" si="7"/>
        <v>Pass</v>
      </c>
      <c r="W48" s="34" t="str">
        <f t="shared" si="8"/>
        <v>Pass</v>
      </c>
      <c r="X48" s="34" t="str">
        <f t="shared" si="9"/>
        <v>Pass</v>
      </c>
    </row>
    <row r="49" spans="2:24" x14ac:dyDescent="0.25">
      <c r="B49" s="34">
        <v>25577</v>
      </c>
      <c r="D49" s="37">
        <v>25</v>
      </c>
      <c r="E49" s="34">
        <v>22</v>
      </c>
      <c r="F49" s="37">
        <v>20</v>
      </c>
      <c r="G49" s="37">
        <v>19</v>
      </c>
      <c r="I49" s="34">
        <f t="shared" si="0"/>
        <v>-3</v>
      </c>
      <c r="J49" s="38">
        <f t="shared" si="10"/>
        <v>-0.13636363636363635</v>
      </c>
      <c r="K49" s="34">
        <f t="shared" si="3"/>
        <v>-10</v>
      </c>
      <c r="M49" s="34">
        <f t="shared" si="1"/>
        <v>-2</v>
      </c>
      <c r="N49" s="38">
        <f t="shared" si="11"/>
        <v>-0.1</v>
      </c>
      <c r="O49" s="34">
        <f t="shared" si="4"/>
        <v>-8</v>
      </c>
      <c r="Q49" s="34">
        <f t="shared" si="2"/>
        <v>-1</v>
      </c>
      <c r="R49" s="38">
        <f t="shared" si="12"/>
        <v>-5.2631578947368418E-2</v>
      </c>
      <c r="S49" s="34">
        <f t="shared" si="5"/>
        <v>-7</v>
      </c>
      <c r="U49" s="34" t="str">
        <f t="shared" si="6"/>
        <v>Pass</v>
      </c>
      <c r="V49" s="34" t="str">
        <f t="shared" si="7"/>
        <v>Pass</v>
      </c>
      <c r="W49" s="34" t="str">
        <f t="shared" si="8"/>
        <v>Pass</v>
      </c>
      <c r="X49" s="34" t="str">
        <f t="shared" si="9"/>
        <v>Pass</v>
      </c>
    </row>
    <row r="50" spans="2:24" x14ac:dyDescent="0.25">
      <c r="B50" s="34">
        <v>25580</v>
      </c>
      <c r="D50" s="37">
        <v>17</v>
      </c>
      <c r="E50" s="37">
        <v>25</v>
      </c>
      <c r="F50" s="37">
        <v>25</v>
      </c>
      <c r="G50" s="37">
        <v>22</v>
      </c>
      <c r="I50" s="34">
        <f t="shared" si="0"/>
        <v>8</v>
      </c>
      <c r="J50" s="38">
        <f t="shared" si="10"/>
        <v>0.32</v>
      </c>
      <c r="K50" s="34">
        <f t="shared" si="3"/>
        <v>-13</v>
      </c>
      <c r="M50" s="34">
        <f t="shared" si="1"/>
        <v>0</v>
      </c>
      <c r="N50" s="38">
        <f t="shared" si="11"/>
        <v>0</v>
      </c>
      <c r="O50" s="34">
        <f t="shared" si="4"/>
        <v>-13</v>
      </c>
      <c r="Q50" s="34">
        <f t="shared" si="2"/>
        <v>-3</v>
      </c>
      <c r="R50" s="38">
        <f t="shared" si="12"/>
        <v>-0.13636363636363635</v>
      </c>
      <c r="S50" s="34">
        <f t="shared" si="5"/>
        <v>-10</v>
      </c>
      <c r="U50" s="34" t="str">
        <f t="shared" si="6"/>
        <v>Pass</v>
      </c>
      <c r="V50" s="34" t="str">
        <f t="shared" si="7"/>
        <v>Pass</v>
      </c>
      <c r="W50" s="34" t="str">
        <f t="shared" si="8"/>
        <v>Pass</v>
      </c>
      <c r="X50" s="34" t="str">
        <f t="shared" si="9"/>
        <v>Pass</v>
      </c>
    </row>
    <row r="51" spans="2:24" x14ac:dyDescent="0.25">
      <c r="B51" s="34">
        <v>25611</v>
      </c>
      <c r="D51" s="37">
        <v>25</v>
      </c>
      <c r="E51" s="34">
        <v>25</v>
      </c>
      <c r="F51" s="37">
        <v>25</v>
      </c>
      <c r="G51" s="37">
        <v>24</v>
      </c>
      <c r="I51" s="34">
        <f t="shared" si="0"/>
        <v>0</v>
      </c>
      <c r="J51" s="38">
        <f t="shared" si="10"/>
        <v>0</v>
      </c>
      <c r="K51" s="34">
        <f t="shared" si="3"/>
        <v>-13</v>
      </c>
      <c r="M51" s="34">
        <f t="shared" si="1"/>
        <v>0</v>
      </c>
      <c r="N51" s="38">
        <f t="shared" si="11"/>
        <v>0</v>
      </c>
      <c r="O51" s="34">
        <f t="shared" si="4"/>
        <v>-13</v>
      </c>
      <c r="Q51" s="34">
        <f t="shared" si="2"/>
        <v>-1</v>
      </c>
      <c r="R51" s="38">
        <f t="shared" si="12"/>
        <v>-4.1666666666666664E-2</v>
      </c>
      <c r="S51" s="34">
        <f t="shared" si="5"/>
        <v>-12</v>
      </c>
      <c r="U51" s="34" t="str">
        <f t="shared" si="6"/>
        <v>Pass</v>
      </c>
      <c r="V51" s="34" t="str">
        <f t="shared" si="7"/>
        <v>Pass</v>
      </c>
      <c r="W51" s="34" t="str">
        <f t="shared" si="8"/>
        <v>Pass</v>
      </c>
      <c r="X51" s="34" t="str">
        <f t="shared" si="9"/>
        <v>Pass</v>
      </c>
    </row>
    <row r="52" spans="2:24" x14ac:dyDescent="0.25">
      <c r="B52" s="34">
        <v>25620</v>
      </c>
      <c r="D52" s="37">
        <v>4</v>
      </c>
      <c r="E52" s="34">
        <v>25</v>
      </c>
      <c r="F52" s="37">
        <v>10</v>
      </c>
      <c r="G52" s="37">
        <v>25</v>
      </c>
      <c r="I52" s="34">
        <f t="shared" si="0"/>
        <v>21</v>
      </c>
      <c r="J52" s="38">
        <f t="shared" si="10"/>
        <v>0.84</v>
      </c>
      <c r="K52" s="34">
        <f t="shared" si="3"/>
        <v>-13</v>
      </c>
      <c r="M52" s="34">
        <f t="shared" si="1"/>
        <v>-15</v>
      </c>
      <c r="N52" s="38">
        <f t="shared" si="11"/>
        <v>-1.5</v>
      </c>
      <c r="O52" s="34">
        <f t="shared" si="4"/>
        <v>2</v>
      </c>
      <c r="Q52" s="34">
        <f t="shared" si="2"/>
        <v>15</v>
      </c>
      <c r="R52" s="38">
        <f t="shared" si="12"/>
        <v>0.6</v>
      </c>
      <c r="S52" s="34">
        <f t="shared" si="5"/>
        <v>-13</v>
      </c>
      <c r="U52" s="34" t="str">
        <f t="shared" si="6"/>
        <v>No Pass</v>
      </c>
      <c r="V52" s="34" t="str">
        <f t="shared" si="7"/>
        <v>Pass</v>
      </c>
      <c r="W52" s="34" t="str">
        <f t="shared" si="8"/>
        <v>No Pass</v>
      </c>
      <c r="X52" s="34" t="str">
        <f t="shared" si="9"/>
        <v>Pass</v>
      </c>
    </row>
    <row r="53" spans="2:24" x14ac:dyDescent="0.25">
      <c r="B53" s="34">
        <v>25650</v>
      </c>
      <c r="D53" s="37">
        <v>25</v>
      </c>
      <c r="E53" s="34">
        <v>26</v>
      </c>
      <c r="F53" s="37">
        <v>26</v>
      </c>
      <c r="G53" s="37">
        <v>15</v>
      </c>
      <c r="I53" s="34">
        <f t="shared" si="0"/>
        <v>1</v>
      </c>
      <c r="J53" s="38">
        <f t="shared" si="10"/>
        <v>3.8461538461538464E-2</v>
      </c>
      <c r="K53" s="34">
        <f t="shared" si="3"/>
        <v>-14</v>
      </c>
      <c r="M53" s="34">
        <f t="shared" si="1"/>
        <v>0</v>
      </c>
      <c r="N53" s="38">
        <f t="shared" si="11"/>
        <v>0</v>
      </c>
      <c r="O53" s="34">
        <f t="shared" si="4"/>
        <v>-14</v>
      </c>
      <c r="Q53" s="34">
        <f t="shared" si="2"/>
        <v>-11</v>
      </c>
      <c r="R53" s="38">
        <f t="shared" si="12"/>
        <v>-0.73333333333333328</v>
      </c>
      <c r="S53" s="34">
        <f t="shared" si="5"/>
        <v>-3</v>
      </c>
      <c r="U53" s="34" t="str">
        <f t="shared" si="6"/>
        <v>Pass</v>
      </c>
      <c r="V53" s="34" t="str">
        <f t="shared" si="7"/>
        <v>Pass</v>
      </c>
      <c r="W53" s="34" t="str">
        <f t="shared" si="8"/>
        <v>Pass</v>
      </c>
      <c r="X53" s="34" t="str">
        <f t="shared" si="9"/>
        <v>Pass</v>
      </c>
    </row>
    <row r="54" spans="2:24" x14ac:dyDescent="0.25">
      <c r="B54" s="34">
        <v>25665</v>
      </c>
      <c r="D54" s="37">
        <v>25</v>
      </c>
      <c r="E54" s="34">
        <v>30</v>
      </c>
      <c r="F54" s="37">
        <v>22</v>
      </c>
      <c r="G54" s="37">
        <v>30</v>
      </c>
      <c r="I54" s="34">
        <f t="shared" si="0"/>
        <v>5</v>
      </c>
      <c r="J54" s="38">
        <f t="shared" si="10"/>
        <v>0.16666666666666666</v>
      </c>
      <c r="K54" s="34">
        <f t="shared" si="3"/>
        <v>-18</v>
      </c>
      <c r="M54" s="34">
        <f t="shared" si="1"/>
        <v>-8</v>
      </c>
      <c r="N54" s="38">
        <f t="shared" si="11"/>
        <v>-0.36363636363636365</v>
      </c>
      <c r="O54" s="34">
        <f t="shared" si="4"/>
        <v>-10</v>
      </c>
      <c r="Q54" s="34">
        <f t="shared" si="2"/>
        <v>8</v>
      </c>
      <c r="R54" s="38">
        <f t="shared" si="12"/>
        <v>0.26666666666666666</v>
      </c>
      <c r="S54" s="34">
        <f t="shared" si="5"/>
        <v>-18</v>
      </c>
      <c r="U54" s="34" t="str">
        <f t="shared" si="6"/>
        <v>Pass</v>
      </c>
      <c r="V54" s="34" t="str">
        <f t="shared" si="7"/>
        <v>Pass</v>
      </c>
      <c r="W54" s="34" t="str">
        <f t="shared" si="8"/>
        <v>Pass</v>
      </c>
      <c r="X54" s="34" t="str">
        <f t="shared" si="9"/>
        <v>Pass</v>
      </c>
    </row>
    <row r="55" spans="2:24" x14ac:dyDescent="0.25">
      <c r="B55" s="34">
        <v>25700</v>
      </c>
      <c r="D55" s="37">
        <v>25</v>
      </c>
      <c r="E55" s="34">
        <v>40</v>
      </c>
      <c r="F55" s="37">
        <v>25</v>
      </c>
      <c r="G55" s="37">
        <v>26</v>
      </c>
      <c r="I55" s="34">
        <f t="shared" si="0"/>
        <v>15</v>
      </c>
      <c r="J55" s="38">
        <f t="shared" si="10"/>
        <v>0.375</v>
      </c>
      <c r="K55" s="34">
        <f t="shared" si="3"/>
        <v>-28</v>
      </c>
      <c r="M55" s="34">
        <f t="shared" si="1"/>
        <v>-15</v>
      </c>
      <c r="N55" s="38">
        <f t="shared" si="11"/>
        <v>-0.6</v>
      </c>
      <c r="O55" s="34">
        <f t="shared" si="4"/>
        <v>-13</v>
      </c>
      <c r="Q55" s="34">
        <f t="shared" si="2"/>
        <v>1</v>
      </c>
      <c r="R55" s="38">
        <f t="shared" si="12"/>
        <v>3.8461538461538464E-2</v>
      </c>
      <c r="S55" s="34">
        <f t="shared" si="5"/>
        <v>-14</v>
      </c>
      <c r="U55" s="34" t="str">
        <f t="shared" si="6"/>
        <v>Pass</v>
      </c>
      <c r="V55" s="34" t="str">
        <f t="shared" si="7"/>
        <v>Pass</v>
      </c>
      <c r="W55" s="34" t="str">
        <f t="shared" si="8"/>
        <v>Pass</v>
      </c>
      <c r="X55" s="34" t="str">
        <f t="shared" si="9"/>
        <v>Pass</v>
      </c>
    </row>
    <row r="56" spans="2:24" x14ac:dyDescent="0.25">
      <c r="B56" s="34">
        <v>25707</v>
      </c>
      <c r="D56" s="37">
        <v>20</v>
      </c>
      <c r="E56" s="34">
        <v>21</v>
      </c>
      <c r="F56" s="37">
        <v>24</v>
      </c>
      <c r="G56" s="37">
        <v>25</v>
      </c>
      <c r="I56" s="34">
        <f t="shared" si="0"/>
        <v>1</v>
      </c>
      <c r="J56" s="38">
        <f t="shared" si="10"/>
        <v>4.7619047619047616E-2</v>
      </c>
      <c r="K56" s="34">
        <f t="shared" si="3"/>
        <v>-9</v>
      </c>
      <c r="M56" s="34">
        <f t="shared" si="1"/>
        <v>3</v>
      </c>
      <c r="N56" s="38">
        <f t="shared" si="11"/>
        <v>0.125</v>
      </c>
      <c r="O56" s="34">
        <f t="shared" si="4"/>
        <v>-12</v>
      </c>
      <c r="Q56" s="34">
        <f t="shared" si="2"/>
        <v>1</v>
      </c>
      <c r="R56" s="38">
        <f t="shared" si="12"/>
        <v>0.04</v>
      </c>
      <c r="S56" s="34">
        <f t="shared" si="5"/>
        <v>-13</v>
      </c>
      <c r="U56" s="34" t="str">
        <f t="shared" si="6"/>
        <v>Pass</v>
      </c>
      <c r="V56" s="34" t="str">
        <f t="shared" si="7"/>
        <v>Pass</v>
      </c>
      <c r="W56" s="34" t="str">
        <f t="shared" si="8"/>
        <v>Pass</v>
      </c>
      <c r="X56" s="34" t="str">
        <f t="shared" si="9"/>
        <v>Pass</v>
      </c>
    </row>
    <row r="57" spans="2:24" x14ac:dyDescent="0.25">
      <c r="B57" s="34">
        <v>25708</v>
      </c>
      <c r="D57" s="37">
        <v>25</v>
      </c>
      <c r="E57" s="34">
        <v>29</v>
      </c>
      <c r="F57" s="37">
        <v>26</v>
      </c>
      <c r="G57" s="37">
        <v>32</v>
      </c>
      <c r="I57" s="34">
        <f t="shared" si="0"/>
        <v>4</v>
      </c>
      <c r="J57" s="38">
        <f t="shared" si="10"/>
        <v>0.13793103448275862</v>
      </c>
      <c r="K57" s="34">
        <f t="shared" si="3"/>
        <v>-17</v>
      </c>
      <c r="M57" s="34">
        <f t="shared" si="1"/>
        <v>-3</v>
      </c>
      <c r="N57" s="38">
        <f t="shared" si="11"/>
        <v>-0.11538461538461539</v>
      </c>
      <c r="O57" s="34">
        <f t="shared" si="4"/>
        <v>-14</v>
      </c>
      <c r="Q57" s="34">
        <f t="shared" si="2"/>
        <v>6</v>
      </c>
      <c r="R57" s="38">
        <f t="shared" si="12"/>
        <v>0.1875</v>
      </c>
      <c r="S57" s="34">
        <f t="shared" si="5"/>
        <v>-20</v>
      </c>
      <c r="U57" s="34" t="str">
        <f t="shared" si="6"/>
        <v>Pass</v>
      </c>
      <c r="V57" s="34" t="str">
        <f t="shared" si="7"/>
        <v>Pass</v>
      </c>
      <c r="W57" s="34" t="str">
        <f t="shared" si="8"/>
        <v>Pass</v>
      </c>
      <c r="X57" s="34" t="str">
        <f t="shared" si="9"/>
        <v>Pass</v>
      </c>
    </row>
    <row r="58" spans="2:24" x14ac:dyDescent="0.25">
      <c r="B58" s="34">
        <v>25712</v>
      </c>
      <c r="D58" s="37">
        <v>25</v>
      </c>
      <c r="E58" s="34">
        <v>25</v>
      </c>
      <c r="F58" s="37">
        <v>25</v>
      </c>
      <c r="G58" s="37">
        <v>15</v>
      </c>
      <c r="I58" s="34">
        <f t="shared" si="0"/>
        <v>0</v>
      </c>
      <c r="J58" s="38">
        <f t="shared" si="10"/>
        <v>0</v>
      </c>
      <c r="K58" s="34">
        <f t="shared" si="3"/>
        <v>-13</v>
      </c>
      <c r="M58" s="34">
        <f t="shared" si="1"/>
        <v>0</v>
      </c>
      <c r="N58" s="38">
        <f t="shared" si="11"/>
        <v>0</v>
      </c>
      <c r="O58" s="34">
        <f t="shared" si="4"/>
        <v>-13</v>
      </c>
      <c r="Q58" s="34">
        <f t="shared" si="2"/>
        <v>-10</v>
      </c>
      <c r="R58" s="38">
        <f t="shared" si="12"/>
        <v>-0.66666666666666663</v>
      </c>
      <c r="S58" s="34">
        <f t="shared" si="5"/>
        <v>-3</v>
      </c>
      <c r="U58" s="34" t="str">
        <f t="shared" si="6"/>
        <v>Pass</v>
      </c>
      <c r="V58" s="34" t="str">
        <f t="shared" si="7"/>
        <v>Pass</v>
      </c>
      <c r="W58" s="34" t="str">
        <f t="shared" si="8"/>
        <v>Pass</v>
      </c>
      <c r="X58" s="34" t="str">
        <f t="shared" si="9"/>
        <v>Pass</v>
      </c>
    </row>
    <row r="59" spans="2:24" x14ac:dyDescent="0.25">
      <c r="B59" s="34">
        <v>25715</v>
      </c>
      <c r="D59" s="37">
        <v>25</v>
      </c>
      <c r="E59" s="37">
        <v>26</v>
      </c>
      <c r="F59" s="37">
        <v>21</v>
      </c>
      <c r="G59" s="37">
        <v>54</v>
      </c>
      <c r="I59" s="34">
        <f t="shared" si="0"/>
        <v>1</v>
      </c>
      <c r="J59" s="38">
        <f t="shared" si="10"/>
        <v>3.8461538461538464E-2</v>
      </c>
      <c r="K59" s="34">
        <f t="shared" si="3"/>
        <v>-14</v>
      </c>
      <c r="M59" s="34">
        <f t="shared" si="1"/>
        <v>-5</v>
      </c>
      <c r="N59" s="38">
        <f t="shared" si="11"/>
        <v>-0.23809523809523808</v>
      </c>
      <c r="O59" s="34">
        <f t="shared" si="4"/>
        <v>-9</v>
      </c>
      <c r="Q59" s="34">
        <f t="shared" si="2"/>
        <v>33</v>
      </c>
      <c r="R59" s="38">
        <f t="shared" si="12"/>
        <v>0.61111111111111116</v>
      </c>
      <c r="S59" s="34">
        <f t="shared" si="5"/>
        <v>-42</v>
      </c>
      <c r="U59" s="34" t="str">
        <f t="shared" si="6"/>
        <v>Pass</v>
      </c>
      <c r="V59" s="34" t="str">
        <f t="shared" si="7"/>
        <v>Pass</v>
      </c>
      <c r="W59" s="34" t="str">
        <f t="shared" si="8"/>
        <v>Pass</v>
      </c>
      <c r="X59" s="34" t="str">
        <f t="shared" si="9"/>
        <v>Pass</v>
      </c>
    </row>
    <row r="60" spans="2:24" x14ac:dyDescent="0.25">
      <c r="B60" s="34">
        <v>25753</v>
      </c>
      <c r="D60" s="37">
        <v>25</v>
      </c>
      <c r="E60" s="34">
        <v>26</v>
      </c>
      <c r="F60" s="37">
        <v>15</v>
      </c>
      <c r="G60" s="37">
        <v>14</v>
      </c>
      <c r="I60" s="34">
        <f t="shared" si="0"/>
        <v>1</v>
      </c>
      <c r="J60" s="38">
        <f t="shared" si="10"/>
        <v>3.8461538461538464E-2</v>
      </c>
      <c r="K60" s="34">
        <f t="shared" si="3"/>
        <v>-14</v>
      </c>
      <c r="M60" s="34">
        <f t="shared" si="1"/>
        <v>-11</v>
      </c>
      <c r="N60" s="38">
        <f t="shared" si="11"/>
        <v>-0.73333333333333328</v>
      </c>
      <c r="O60" s="34">
        <f t="shared" si="4"/>
        <v>-3</v>
      </c>
      <c r="Q60" s="34">
        <f t="shared" si="2"/>
        <v>-1</v>
      </c>
      <c r="R60" s="38">
        <f t="shared" si="12"/>
        <v>-7.1428571428571425E-2</v>
      </c>
      <c r="S60" s="34">
        <f t="shared" si="5"/>
        <v>-2</v>
      </c>
      <c r="U60" s="34" t="str">
        <f t="shared" si="6"/>
        <v>Pass</v>
      </c>
      <c r="V60" s="34" t="str">
        <f t="shared" si="7"/>
        <v>Pass</v>
      </c>
      <c r="W60" s="34" t="str">
        <f t="shared" si="8"/>
        <v>Pass</v>
      </c>
      <c r="X60" s="34" t="str">
        <f t="shared" si="9"/>
        <v>Pass</v>
      </c>
    </row>
    <row r="61" spans="2:24" x14ac:dyDescent="0.25">
      <c r="B61" s="34">
        <v>25756</v>
      </c>
      <c r="D61" s="37">
        <v>25</v>
      </c>
      <c r="E61" s="34">
        <v>25</v>
      </c>
      <c r="F61" s="37">
        <v>34</v>
      </c>
      <c r="G61" s="37">
        <v>32</v>
      </c>
      <c r="I61" s="34">
        <f t="shared" si="0"/>
        <v>0</v>
      </c>
      <c r="J61" s="38">
        <f t="shared" si="10"/>
        <v>0</v>
      </c>
      <c r="K61" s="34">
        <f t="shared" si="3"/>
        <v>-13</v>
      </c>
      <c r="M61" s="34">
        <f t="shared" si="1"/>
        <v>9</v>
      </c>
      <c r="N61" s="38">
        <f t="shared" si="11"/>
        <v>0.26470588235294118</v>
      </c>
      <c r="O61" s="34">
        <f t="shared" si="4"/>
        <v>-22</v>
      </c>
      <c r="Q61" s="34">
        <f t="shared" si="2"/>
        <v>-2</v>
      </c>
      <c r="R61" s="38">
        <f t="shared" si="12"/>
        <v>-6.25E-2</v>
      </c>
      <c r="S61" s="34">
        <f t="shared" si="5"/>
        <v>-20</v>
      </c>
      <c r="U61" s="34" t="str">
        <f t="shared" si="6"/>
        <v>Pass</v>
      </c>
      <c r="V61" s="34" t="str">
        <f t="shared" si="7"/>
        <v>Pass</v>
      </c>
      <c r="W61" s="34" t="str">
        <f t="shared" si="8"/>
        <v>Pass</v>
      </c>
      <c r="X61" s="34" t="str">
        <f t="shared" si="9"/>
        <v>Pass</v>
      </c>
    </row>
    <row r="62" spans="2:24" x14ac:dyDescent="0.25">
      <c r="B62" s="34">
        <v>25758</v>
      </c>
      <c r="D62" s="37">
        <v>25</v>
      </c>
      <c r="E62" s="34">
        <v>25</v>
      </c>
      <c r="F62" s="37">
        <v>25</v>
      </c>
      <c r="G62" s="37">
        <v>28</v>
      </c>
      <c r="I62" s="34">
        <f t="shared" si="0"/>
        <v>0</v>
      </c>
      <c r="J62" s="38">
        <f t="shared" si="10"/>
        <v>0</v>
      </c>
      <c r="K62" s="34">
        <f t="shared" si="3"/>
        <v>-13</v>
      </c>
      <c r="M62" s="34">
        <f t="shared" si="1"/>
        <v>0</v>
      </c>
      <c r="N62" s="38">
        <f t="shared" si="11"/>
        <v>0</v>
      </c>
      <c r="O62" s="34">
        <f t="shared" si="4"/>
        <v>-13</v>
      </c>
      <c r="Q62" s="34">
        <f t="shared" si="2"/>
        <v>3</v>
      </c>
      <c r="R62" s="38">
        <f t="shared" si="12"/>
        <v>0.10714285714285714</v>
      </c>
      <c r="S62" s="34">
        <f t="shared" si="5"/>
        <v>-16</v>
      </c>
      <c r="U62" s="34" t="str">
        <f t="shared" si="6"/>
        <v>Pass</v>
      </c>
      <c r="V62" s="34" t="str">
        <f t="shared" si="7"/>
        <v>Pass</v>
      </c>
      <c r="W62" s="34" t="str">
        <f t="shared" si="8"/>
        <v>Pass</v>
      </c>
      <c r="X62" s="34" t="str">
        <f t="shared" si="9"/>
        <v>Pass</v>
      </c>
    </row>
    <row r="63" spans="2:24" x14ac:dyDescent="0.25">
      <c r="B63" s="34">
        <v>25767</v>
      </c>
      <c r="D63" s="37">
        <v>25</v>
      </c>
      <c r="E63" s="37">
        <v>26</v>
      </c>
      <c r="F63" s="37">
        <v>24</v>
      </c>
      <c r="G63" s="37">
        <v>20</v>
      </c>
      <c r="I63" s="34">
        <f t="shared" si="0"/>
        <v>1</v>
      </c>
      <c r="J63" s="38">
        <f t="shared" si="10"/>
        <v>3.8461538461538464E-2</v>
      </c>
      <c r="K63" s="34">
        <f t="shared" si="3"/>
        <v>-14</v>
      </c>
      <c r="M63" s="34">
        <f t="shared" si="1"/>
        <v>-2</v>
      </c>
      <c r="N63" s="38">
        <f t="shared" si="11"/>
        <v>-8.3333333333333329E-2</v>
      </c>
      <c r="O63" s="34">
        <f t="shared" si="4"/>
        <v>-12</v>
      </c>
      <c r="Q63" s="34">
        <f t="shared" si="2"/>
        <v>-4</v>
      </c>
      <c r="R63" s="38">
        <f t="shared" si="12"/>
        <v>-0.2</v>
      </c>
      <c r="S63" s="34">
        <f t="shared" si="5"/>
        <v>-8</v>
      </c>
      <c r="U63" s="34" t="str">
        <f t="shared" si="6"/>
        <v>Pass</v>
      </c>
      <c r="V63" s="34" t="str">
        <f t="shared" si="7"/>
        <v>Pass</v>
      </c>
      <c r="W63" s="34" t="str">
        <f t="shared" si="8"/>
        <v>Pass</v>
      </c>
      <c r="X63" s="34" t="str">
        <f t="shared" si="9"/>
        <v>Pass</v>
      </c>
    </row>
    <row r="64" spans="2:24" x14ac:dyDescent="0.25">
      <c r="B64" s="34">
        <v>25771</v>
      </c>
      <c r="D64" s="37">
        <v>11</v>
      </c>
      <c r="E64" s="37">
        <v>7</v>
      </c>
      <c r="F64" s="37">
        <v>12</v>
      </c>
      <c r="G64" s="37">
        <v>8</v>
      </c>
      <c r="I64" s="34">
        <f t="shared" si="0"/>
        <v>-4</v>
      </c>
      <c r="J64" s="38">
        <f t="shared" si="10"/>
        <v>-0.5714285714285714</v>
      </c>
      <c r="K64" s="34">
        <f t="shared" si="3"/>
        <v>5</v>
      </c>
      <c r="M64" s="34">
        <f t="shared" si="1"/>
        <v>5</v>
      </c>
      <c r="N64" s="38">
        <f t="shared" si="11"/>
        <v>0.41666666666666669</v>
      </c>
      <c r="O64" s="34">
        <f t="shared" si="4"/>
        <v>0</v>
      </c>
      <c r="Q64" s="34">
        <f t="shared" si="2"/>
        <v>-4</v>
      </c>
      <c r="R64" s="38">
        <f t="shared" si="12"/>
        <v>-0.5</v>
      </c>
      <c r="S64" s="34">
        <f t="shared" si="5"/>
        <v>4</v>
      </c>
      <c r="U64" s="34" t="str">
        <f t="shared" si="6"/>
        <v>No Pass</v>
      </c>
      <c r="V64" s="34" t="str">
        <f t="shared" si="7"/>
        <v>No Pass</v>
      </c>
      <c r="W64" s="34" t="str">
        <f t="shared" si="8"/>
        <v>Pass</v>
      </c>
      <c r="X64" s="34" t="str">
        <f t="shared" si="9"/>
        <v>No Pass</v>
      </c>
    </row>
    <row r="65" spans="2:24" x14ac:dyDescent="0.25">
      <c r="B65" s="34">
        <v>25781</v>
      </c>
      <c r="D65" s="37">
        <v>25</v>
      </c>
      <c r="E65" s="34">
        <v>25</v>
      </c>
      <c r="F65" s="37">
        <v>24</v>
      </c>
      <c r="G65" s="37">
        <v>24</v>
      </c>
      <c r="I65" s="34">
        <f t="shared" si="0"/>
        <v>0</v>
      </c>
      <c r="J65" s="38">
        <f t="shared" si="10"/>
        <v>0</v>
      </c>
      <c r="K65" s="34">
        <f t="shared" si="3"/>
        <v>-13</v>
      </c>
      <c r="M65" s="34">
        <f t="shared" si="1"/>
        <v>-1</v>
      </c>
      <c r="N65" s="38">
        <f t="shared" si="11"/>
        <v>-4.1666666666666664E-2</v>
      </c>
      <c r="O65" s="34">
        <f t="shared" si="4"/>
        <v>-12</v>
      </c>
      <c r="Q65" s="34">
        <f t="shared" si="2"/>
        <v>0</v>
      </c>
      <c r="R65" s="38">
        <f t="shared" si="12"/>
        <v>0</v>
      </c>
      <c r="S65" s="34">
        <f t="shared" si="5"/>
        <v>-12</v>
      </c>
      <c r="U65" s="34" t="str">
        <f t="shared" si="6"/>
        <v>Pass</v>
      </c>
      <c r="V65" s="34" t="str">
        <f t="shared" si="7"/>
        <v>Pass</v>
      </c>
      <c r="W65" s="34" t="str">
        <f t="shared" si="8"/>
        <v>Pass</v>
      </c>
      <c r="X65" s="34" t="str">
        <f t="shared" si="9"/>
        <v>Pass</v>
      </c>
    </row>
    <row r="66" spans="2:24" x14ac:dyDescent="0.25">
      <c r="B66" s="34">
        <v>25791</v>
      </c>
      <c r="D66" s="37">
        <v>25</v>
      </c>
      <c r="E66" s="34">
        <v>29</v>
      </c>
      <c r="F66" s="37">
        <v>22</v>
      </c>
      <c r="G66" s="37">
        <v>20</v>
      </c>
      <c r="I66" s="34">
        <f t="shared" si="0"/>
        <v>4</v>
      </c>
      <c r="J66" s="38">
        <f t="shared" si="10"/>
        <v>0.13793103448275862</v>
      </c>
      <c r="K66" s="34">
        <f t="shared" si="3"/>
        <v>-17</v>
      </c>
      <c r="M66" s="34">
        <f t="shared" si="1"/>
        <v>-7</v>
      </c>
      <c r="N66" s="38">
        <f t="shared" si="11"/>
        <v>-0.31818181818181818</v>
      </c>
      <c r="O66" s="34">
        <f t="shared" si="4"/>
        <v>-10</v>
      </c>
      <c r="Q66" s="34">
        <f t="shared" si="2"/>
        <v>-2</v>
      </c>
      <c r="R66" s="38">
        <f t="shared" si="12"/>
        <v>-0.1</v>
      </c>
      <c r="S66" s="34">
        <f t="shared" si="5"/>
        <v>-8</v>
      </c>
      <c r="U66" s="34" t="str">
        <f t="shared" si="6"/>
        <v>Pass</v>
      </c>
      <c r="V66" s="34" t="str">
        <f t="shared" si="7"/>
        <v>Pass</v>
      </c>
      <c r="W66" s="34" t="str">
        <f t="shared" si="8"/>
        <v>Pass</v>
      </c>
      <c r="X66" s="34" t="str">
        <f t="shared" si="9"/>
        <v>Pass</v>
      </c>
    </row>
    <row r="67" spans="2:24" x14ac:dyDescent="0.25">
      <c r="B67" s="34">
        <v>25806</v>
      </c>
      <c r="D67" s="37">
        <v>25</v>
      </c>
      <c r="E67" s="34">
        <v>25</v>
      </c>
      <c r="F67" s="37">
        <v>15</v>
      </c>
      <c r="G67" s="37">
        <v>19</v>
      </c>
      <c r="I67" s="34">
        <f t="shared" si="0"/>
        <v>0</v>
      </c>
      <c r="J67" s="38">
        <f t="shared" si="10"/>
        <v>0</v>
      </c>
      <c r="K67" s="34">
        <f t="shared" si="3"/>
        <v>-13</v>
      </c>
      <c r="M67" s="34">
        <f t="shared" si="1"/>
        <v>-10</v>
      </c>
      <c r="N67" s="38">
        <f t="shared" si="11"/>
        <v>-0.66666666666666663</v>
      </c>
      <c r="O67" s="34">
        <f t="shared" si="4"/>
        <v>-3</v>
      </c>
      <c r="Q67" s="34">
        <f t="shared" si="2"/>
        <v>4</v>
      </c>
      <c r="R67" s="38">
        <f t="shared" si="12"/>
        <v>0.21052631578947367</v>
      </c>
      <c r="S67" s="34">
        <f t="shared" si="5"/>
        <v>-7</v>
      </c>
      <c r="U67" s="34" t="str">
        <f t="shared" si="6"/>
        <v>Pass</v>
      </c>
      <c r="V67" s="34" t="str">
        <f t="shared" si="7"/>
        <v>Pass</v>
      </c>
      <c r="W67" s="34" t="str">
        <f t="shared" si="8"/>
        <v>Pass</v>
      </c>
      <c r="X67" s="34" t="str">
        <f t="shared" si="9"/>
        <v>Pass</v>
      </c>
    </row>
    <row r="68" spans="2:24" x14ac:dyDescent="0.25">
      <c r="B68" s="34">
        <v>25817</v>
      </c>
      <c r="D68" s="37">
        <v>14</v>
      </c>
      <c r="E68" s="34">
        <v>4</v>
      </c>
      <c r="F68" s="37">
        <v>7</v>
      </c>
      <c r="G68" s="37">
        <v>15</v>
      </c>
      <c r="I68" s="34">
        <f t="shared" ref="I68:I131" si="13">E68-D68</f>
        <v>-10</v>
      </c>
      <c r="J68" s="38">
        <f t="shared" si="10"/>
        <v>-2.5</v>
      </c>
      <c r="K68" s="34">
        <f t="shared" si="3"/>
        <v>8</v>
      </c>
      <c r="M68" s="34">
        <f t="shared" ref="M68:M131" si="14">F68-E68</f>
        <v>3</v>
      </c>
      <c r="N68" s="38">
        <f t="shared" si="11"/>
        <v>0.42857142857142855</v>
      </c>
      <c r="O68" s="34">
        <f t="shared" si="4"/>
        <v>5</v>
      </c>
      <c r="Q68" s="34">
        <f t="shared" ref="Q68:Q131" si="15">G68-F68</f>
        <v>8</v>
      </c>
      <c r="R68" s="38">
        <f t="shared" si="12"/>
        <v>0.53333333333333333</v>
      </c>
      <c r="S68" s="34">
        <f t="shared" si="5"/>
        <v>-3</v>
      </c>
      <c r="U68" s="34" t="str">
        <f t="shared" si="6"/>
        <v>Pass</v>
      </c>
      <c r="V68" s="34" t="str">
        <f t="shared" si="7"/>
        <v>No Pass</v>
      </c>
      <c r="W68" s="34" t="str">
        <f t="shared" si="8"/>
        <v>No Pass</v>
      </c>
      <c r="X68" s="34" t="str">
        <f t="shared" si="9"/>
        <v>Pass</v>
      </c>
    </row>
    <row r="69" spans="2:24" x14ac:dyDescent="0.25">
      <c r="B69" s="34">
        <v>25836</v>
      </c>
      <c r="D69" s="37">
        <v>25</v>
      </c>
      <c r="E69" s="37">
        <v>26</v>
      </c>
      <c r="F69" s="37">
        <v>28</v>
      </c>
      <c r="G69" s="37">
        <v>30</v>
      </c>
      <c r="I69" s="34">
        <f t="shared" si="13"/>
        <v>1</v>
      </c>
      <c r="J69" s="38">
        <f t="shared" si="10"/>
        <v>3.8461538461538464E-2</v>
      </c>
      <c r="K69" s="34">
        <f t="shared" ref="K69:K132" si="16">12-E69</f>
        <v>-14</v>
      </c>
      <c r="M69" s="34">
        <f t="shared" si="14"/>
        <v>2</v>
      </c>
      <c r="N69" s="38">
        <f t="shared" si="11"/>
        <v>7.1428571428571425E-2</v>
      </c>
      <c r="O69" s="34">
        <f t="shared" ref="O69:O132" si="17">12-F69</f>
        <v>-16</v>
      </c>
      <c r="Q69" s="34">
        <f t="shared" si="15"/>
        <v>2</v>
      </c>
      <c r="R69" s="38">
        <f t="shared" si="12"/>
        <v>6.6666666666666666E-2</v>
      </c>
      <c r="S69" s="34">
        <f t="shared" ref="S69:S132" si="18">12-G69</f>
        <v>-18</v>
      </c>
      <c r="U69" s="34" t="str">
        <f t="shared" ref="U69:U132" si="19">IF(D69&gt;=12,"Pass","No Pass")</f>
        <v>Pass</v>
      </c>
      <c r="V69" s="34" t="str">
        <f t="shared" ref="V69:V132" si="20">IF(E69&gt;=12,"Pass","No Pass")</f>
        <v>Pass</v>
      </c>
      <c r="W69" s="34" t="str">
        <f t="shared" ref="W69:W132" si="21">IF(F69&gt;=12,"Pass","No Pass")</f>
        <v>Pass</v>
      </c>
      <c r="X69" s="34" t="str">
        <f t="shared" ref="X69:X132" si="22">IF(G69&gt;=12,"Pass","No Pass")</f>
        <v>Pass</v>
      </c>
    </row>
    <row r="70" spans="2:24" x14ac:dyDescent="0.25">
      <c r="B70" s="34">
        <v>25841</v>
      </c>
      <c r="D70" s="37">
        <v>25</v>
      </c>
      <c r="E70" s="37">
        <v>25</v>
      </c>
      <c r="F70" s="37">
        <v>21</v>
      </c>
      <c r="G70" s="37">
        <v>25</v>
      </c>
      <c r="I70" s="34">
        <f t="shared" si="13"/>
        <v>0</v>
      </c>
      <c r="J70" s="38">
        <f t="shared" ref="J70:J133" si="23">I70/E70</f>
        <v>0</v>
      </c>
      <c r="K70" s="34">
        <f t="shared" si="16"/>
        <v>-13</v>
      </c>
      <c r="M70" s="34">
        <f t="shared" si="14"/>
        <v>-4</v>
      </c>
      <c r="N70" s="38">
        <f t="shared" ref="N70:N133" si="24">M70/F70</f>
        <v>-0.19047619047619047</v>
      </c>
      <c r="O70" s="34">
        <f t="shared" si="17"/>
        <v>-9</v>
      </c>
      <c r="Q70" s="34">
        <f t="shared" si="15"/>
        <v>4</v>
      </c>
      <c r="R70" s="38">
        <f t="shared" ref="R70:R133" si="25">Q70/G70</f>
        <v>0.16</v>
      </c>
      <c r="S70" s="34">
        <f t="shared" si="18"/>
        <v>-13</v>
      </c>
      <c r="U70" s="34" t="str">
        <f t="shared" si="19"/>
        <v>Pass</v>
      </c>
      <c r="V70" s="34" t="str">
        <f t="shared" si="20"/>
        <v>Pass</v>
      </c>
      <c r="W70" s="34" t="str">
        <f t="shared" si="21"/>
        <v>Pass</v>
      </c>
      <c r="X70" s="34" t="str">
        <f t="shared" si="22"/>
        <v>Pass</v>
      </c>
    </row>
    <row r="71" spans="2:24" x14ac:dyDescent="0.25">
      <c r="B71" s="34">
        <v>25849</v>
      </c>
      <c r="D71" s="37">
        <v>25</v>
      </c>
      <c r="E71" s="34">
        <v>25</v>
      </c>
      <c r="F71" s="37">
        <v>25</v>
      </c>
      <c r="G71" s="37">
        <v>24</v>
      </c>
      <c r="I71" s="34">
        <f t="shared" si="13"/>
        <v>0</v>
      </c>
      <c r="J71" s="38">
        <f t="shared" si="23"/>
        <v>0</v>
      </c>
      <c r="K71" s="34">
        <f t="shared" si="16"/>
        <v>-13</v>
      </c>
      <c r="M71" s="34">
        <f t="shared" si="14"/>
        <v>0</v>
      </c>
      <c r="N71" s="38">
        <f t="shared" si="24"/>
        <v>0</v>
      </c>
      <c r="O71" s="34">
        <f t="shared" si="17"/>
        <v>-13</v>
      </c>
      <c r="Q71" s="34">
        <f t="shared" si="15"/>
        <v>-1</v>
      </c>
      <c r="R71" s="38">
        <f t="shared" si="25"/>
        <v>-4.1666666666666664E-2</v>
      </c>
      <c r="S71" s="34">
        <f t="shared" si="18"/>
        <v>-12</v>
      </c>
      <c r="U71" s="34" t="str">
        <f t="shared" si="19"/>
        <v>Pass</v>
      </c>
      <c r="V71" s="34" t="str">
        <f t="shared" si="20"/>
        <v>Pass</v>
      </c>
      <c r="W71" s="34" t="str">
        <f t="shared" si="21"/>
        <v>Pass</v>
      </c>
      <c r="X71" s="34" t="str">
        <f t="shared" si="22"/>
        <v>Pass</v>
      </c>
    </row>
    <row r="72" spans="2:24" x14ac:dyDescent="0.25">
      <c r="B72" s="34">
        <v>25854</v>
      </c>
      <c r="D72" s="37">
        <v>25</v>
      </c>
      <c r="E72" s="34">
        <v>25</v>
      </c>
      <c r="F72" s="37">
        <v>26</v>
      </c>
      <c r="G72" s="37">
        <v>23</v>
      </c>
      <c r="I72" s="34">
        <f t="shared" si="13"/>
        <v>0</v>
      </c>
      <c r="J72" s="38">
        <f t="shared" si="23"/>
        <v>0</v>
      </c>
      <c r="K72" s="34">
        <f t="shared" si="16"/>
        <v>-13</v>
      </c>
      <c r="M72" s="34">
        <f t="shared" si="14"/>
        <v>1</v>
      </c>
      <c r="N72" s="38">
        <f t="shared" si="24"/>
        <v>3.8461538461538464E-2</v>
      </c>
      <c r="O72" s="34">
        <f t="shared" si="17"/>
        <v>-14</v>
      </c>
      <c r="Q72" s="34">
        <f t="shared" si="15"/>
        <v>-3</v>
      </c>
      <c r="R72" s="38">
        <f t="shared" si="25"/>
        <v>-0.13043478260869565</v>
      </c>
      <c r="S72" s="34">
        <f t="shared" si="18"/>
        <v>-11</v>
      </c>
      <c r="U72" s="34" t="str">
        <f t="shared" si="19"/>
        <v>Pass</v>
      </c>
      <c r="V72" s="34" t="str">
        <f t="shared" si="20"/>
        <v>Pass</v>
      </c>
      <c r="W72" s="34" t="str">
        <f t="shared" si="21"/>
        <v>Pass</v>
      </c>
      <c r="X72" s="34" t="str">
        <f t="shared" si="22"/>
        <v>Pass</v>
      </c>
    </row>
    <row r="73" spans="2:24" x14ac:dyDescent="0.25">
      <c r="B73" s="34">
        <v>25858</v>
      </c>
      <c r="D73" s="37">
        <v>25</v>
      </c>
      <c r="E73" s="34">
        <v>60</v>
      </c>
      <c r="F73" s="37">
        <v>22</v>
      </c>
      <c r="G73" s="37">
        <v>21</v>
      </c>
      <c r="I73" s="34">
        <f t="shared" si="13"/>
        <v>35</v>
      </c>
      <c r="J73" s="38">
        <f t="shared" si="23"/>
        <v>0.58333333333333337</v>
      </c>
      <c r="K73" s="34">
        <f t="shared" si="16"/>
        <v>-48</v>
      </c>
      <c r="M73" s="34">
        <f t="shared" si="14"/>
        <v>-38</v>
      </c>
      <c r="N73" s="38">
        <f t="shared" si="24"/>
        <v>-1.7272727272727273</v>
      </c>
      <c r="O73" s="34">
        <f t="shared" si="17"/>
        <v>-10</v>
      </c>
      <c r="Q73" s="34">
        <f t="shared" si="15"/>
        <v>-1</v>
      </c>
      <c r="R73" s="38">
        <f t="shared" si="25"/>
        <v>-4.7619047619047616E-2</v>
      </c>
      <c r="S73" s="34">
        <f t="shared" si="18"/>
        <v>-9</v>
      </c>
      <c r="U73" s="34" t="str">
        <f t="shared" si="19"/>
        <v>Pass</v>
      </c>
      <c r="V73" s="34" t="str">
        <f t="shared" si="20"/>
        <v>Pass</v>
      </c>
      <c r="W73" s="34" t="str">
        <f t="shared" si="21"/>
        <v>Pass</v>
      </c>
      <c r="X73" s="34" t="str">
        <f t="shared" si="22"/>
        <v>Pass</v>
      </c>
    </row>
    <row r="74" spans="2:24" x14ac:dyDescent="0.25">
      <c r="B74" s="34">
        <v>25865</v>
      </c>
      <c r="D74" s="37">
        <v>25</v>
      </c>
      <c r="E74" s="34">
        <v>30</v>
      </c>
      <c r="F74" s="37">
        <v>23</v>
      </c>
      <c r="G74" s="37">
        <v>22</v>
      </c>
      <c r="I74" s="34">
        <f t="shared" si="13"/>
        <v>5</v>
      </c>
      <c r="J74" s="38">
        <f t="shared" si="23"/>
        <v>0.16666666666666666</v>
      </c>
      <c r="K74" s="34">
        <f t="shared" si="16"/>
        <v>-18</v>
      </c>
      <c r="M74" s="34">
        <f t="shared" si="14"/>
        <v>-7</v>
      </c>
      <c r="N74" s="38">
        <f t="shared" si="24"/>
        <v>-0.30434782608695654</v>
      </c>
      <c r="O74" s="34">
        <f t="shared" si="17"/>
        <v>-11</v>
      </c>
      <c r="Q74" s="34">
        <f t="shared" si="15"/>
        <v>-1</v>
      </c>
      <c r="R74" s="38">
        <f t="shared" si="25"/>
        <v>-4.5454545454545456E-2</v>
      </c>
      <c r="S74" s="34">
        <f t="shared" si="18"/>
        <v>-10</v>
      </c>
      <c r="U74" s="34" t="str">
        <f t="shared" si="19"/>
        <v>Pass</v>
      </c>
      <c r="V74" s="34" t="str">
        <f t="shared" si="20"/>
        <v>Pass</v>
      </c>
      <c r="W74" s="34" t="str">
        <f t="shared" si="21"/>
        <v>Pass</v>
      </c>
      <c r="X74" s="34" t="str">
        <f t="shared" si="22"/>
        <v>Pass</v>
      </c>
    </row>
    <row r="75" spans="2:24" x14ac:dyDescent="0.25">
      <c r="B75" s="34">
        <v>25894</v>
      </c>
      <c r="D75" s="37">
        <v>25</v>
      </c>
      <c r="E75" s="34">
        <v>30</v>
      </c>
      <c r="F75" s="37">
        <v>25</v>
      </c>
      <c r="G75" s="37">
        <v>22</v>
      </c>
      <c r="I75" s="34">
        <f t="shared" si="13"/>
        <v>5</v>
      </c>
      <c r="J75" s="38">
        <f t="shared" si="23"/>
        <v>0.16666666666666666</v>
      </c>
      <c r="K75" s="34">
        <f t="shared" si="16"/>
        <v>-18</v>
      </c>
      <c r="M75" s="34">
        <f t="shared" si="14"/>
        <v>-5</v>
      </c>
      <c r="N75" s="38">
        <f t="shared" si="24"/>
        <v>-0.2</v>
      </c>
      <c r="O75" s="34">
        <f t="shared" si="17"/>
        <v>-13</v>
      </c>
      <c r="Q75" s="34">
        <f t="shared" si="15"/>
        <v>-3</v>
      </c>
      <c r="R75" s="38">
        <f t="shared" si="25"/>
        <v>-0.13636363636363635</v>
      </c>
      <c r="S75" s="34">
        <f t="shared" si="18"/>
        <v>-10</v>
      </c>
      <c r="U75" s="34" t="str">
        <f t="shared" si="19"/>
        <v>Pass</v>
      </c>
      <c r="V75" s="34" t="str">
        <f t="shared" si="20"/>
        <v>Pass</v>
      </c>
      <c r="W75" s="34" t="str">
        <f t="shared" si="21"/>
        <v>Pass</v>
      </c>
      <c r="X75" s="34" t="str">
        <f t="shared" si="22"/>
        <v>Pass</v>
      </c>
    </row>
    <row r="76" spans="2:24" x14ac:dyDescent="0.25">
      <c r="B76" s="34">
        <v>25897</v>
      </c>
      <c r="D76" s="37">
        <v>25</v>
      </c>
      <c r="E76" s="34">
        <v>36</v>
      </c>
      <c r="F76" s="37">
        <v>28</v>
      </c>
      <c r="G76" s="37">
        <v>30</v>
      </c>
      <c r="I76" s="34">
        <f t="shared" si="13"/>
        <v>11</v>
      </c>
      <c r="J76" s="38">
        <f t="shared" si="23"/>
        <v>0.30555555555555558</v>
      </c>
      <c r="K76" s="34">
        <f t="shared" si="16"/>
        <v>-24</v>
      </c>
      <c r="M76" s="34">
        <f t="shared" si="14"/>
        <v>-8</v>
      </c>
      <c r="N76" s="38">
        <f t="shared" si="24"/>
        <v>-0.2857142857142857</v>
      </c>
      <c r="O76" s="34">
        <f t="shared" si="17"/>
        <v>-16</v>
      </c>
      <c r="Q76" s="34">
        <f t="shared" si="15"/>
        <v>2</v>
      </c>
      <c r="R76" s="38">
        <f t="shared" si="25"/>
        <v>6.6666666666666666E-2</v>
      </c>
      <c r="S76" s="34">
        <f t="shared" si="18"/>
        <v>-18</v>
      </c>
      <c r="U76" s="34" t="str">
        <f t="shared" si="19"/>
        <v>Pass</v>
      </c>
      <c r="V76" s="34" t="str">
        <f t="shared" si="20"/>
        <v>Pass</v>
      </c>
      <c r="W76" s="34" t="str">
        <f t="shared" si="21"/>
        <v>Pass</v>
      </c>
      <c r="X76" s="34" t="str">
        <f t="shared" si="22"/>
        <v>Pass</v>
      </c>
    </row>
    <row r="77" spans="2:24" x14ac:dyDescent="0.25">
      <c r="B77" s="34">
        <v>25910</v>
      </c>
      <c r="D77" s="37">
        <v>20</v>
      </c>
      <c r="E77" s="34">
        <v>30</v>
      </c>
      <c r="F77" s="37">
        <v>32</v>
      </c>
      <c r="G77" s="37">
        <v>29</v>
      </c>
      <c r="I77" s="34">
        <f t="shared" si="13"/>
        <v>10</v>
      </c>
      <c r="J77" s="38">
        <f t="shared" si="23"/>
        <v>0.33333333333333331</v>
      </c>
      <c r="K77" s="34">
        <f t="shared" si="16"/>
        <v>-18</v>
      </c>
      <c r="M77" s="34">
        <f t="shared" si="14"/>
        <v>2</v>
      </c>
      <c r="N77" s="38">
        <f t="shared" si="24"/>
        <v>6.25E-2</v>
      </c>
      <c r="O77" s="34">
        <f t="shared" si="17"/>
        <v>-20</v>
      </c>
      <c r="Q77" s="34">
        <f t="shared" si="15"/>
        <v>-3</v>
      </c>
      <c r="R77" s="38">
        <f t="shared" si="25"/>
        <v>-0.10344827586206896</v>
      </c>
      <c r="S77" s="34">
        <f t="shared" si="18"/>
        <v>-17</v>
      </c>
      <c r="U77" s="34" t="str">
        <f t="shared" si="19"/>
        <v>Pass</v>
      </c>
      <c r="V77" s="34" t="str">
        <f t="shared" si="20"/>
        <v>Pass</v>
      </c>
      <c r="W77" s="34" t="str">
        <f t="shared" si="21"/>
        <v>Pass</v>
      </c>
      <c r="X77" s="34" t="str">
        <f t="shared" si="22"/>
        <v>Pass</v>
      </c>
    </row>
    <row r="78" spans="2:24" x14ac:dyDescent="0.25">
      <c r="B78" s="34">
        <v>25918</v>
      </c>
      <c r="D78" s="37">
        <v>25</v>
      </c>
      <c r="E78" s="37">
        <v>25</v>
      </c>
      <c r="F78" s="37">
        <v>25</v>
      </c>
      <c r="G78" s="37">
        <v>25</v>
      </c>
      <c r="I78" s="34">
        <f t="shared" si="13"/>
        <v>0</v>
      </c>
      <c r="J78" s="38">
        <f t="shared" si="23"/>
        <v>0</v>
      </c>
      <c r="K78" s="34">
        <f t="shared" si="16"/>
        <v>-13</v>
      </c>
      <c r="M78" s="34">
        <f t="shared" si="14"/>
        <v>0</v>
      </c>
      <c r="N78" s="38">
        <f t="shared" si="24"/>
        <v>0</v>
      </c>
      <c r="O78" s="34">
        <f t="shared" si="17"/>
        <v>-13</v>
      </c>
      <c r="Q78" s="34">
        <f t="shared" si="15"/>
        <v>0</v>
      </c>
      <c r="R78" s="38">
        <f t="shared" si="25"/>
        <v>0</v>
      </c>
      <c r="S78" s="34">
        <f t="shared" si="18"/>
        <v>-13</v>
      </c>
      <c r="U78" s="34" t="str">
        <f t="shared" si="19"/>
        <v>Pass</v>
      </c>
      <c r="V78" s="34" t="str">
        <f t="shared" si="20"/>
        <v>Pass</v>
      </c>
      <c r="W78" s="34" t="str">
        <f t="shared" si="21"/>
        <v>Pass</v>
      </c>
      <c r="X78" s="34" t="str">
        <f t="shared" si="22"/>
        <v>Pass</v>
      </c>
    </row>
    <row r="79" spans="2:24" x14ac:dyDescent="0.25">
      <c r="B79" s="34">
        <v>25964</v>
      </c>
      <c r="D79" s="37">
        <v>25</v>
      </c>
      <c r="E79" s="34">
        <v>38</v>
      </c>
      <c r="F79" s="37">
        <v>35</v>
      </c>
      <c r="G79" s="37">
        <v>25</v>
      </c>
      <c r="I79" s="34">
        <f t="shared" si="13"/>
        <v>13</v>
      </c>
      <c r="J79" s="38">
        <f t="shared" si="23"/>
        <v>0.34210526315789475</v>
      </c>
      <c r="K79" s="34">
        <f t="shared" si="16"/>
        <v>-26</v>
      </c>
      <c r="M79" s="34">
        <f t="shared" si="14"/>
        <v>-3</v>
      </c>
      <c r="N79" s="38">
        <f t="shared" si="24"/>
        <v>-8.5714285714285715E-2</v>
      </c>
      <c r="O79" s="34">
        <f t="shared" si="17"/>
        <v>-23</v>
      </c>
      <c r="Q79" s="34">
        <f t="shared" si="15"/>
        <v>-10</v>
      </c>
      <c r="R79" s="38">
        <f t="shared" si="25"/>
        <v>-0.4</v>
      </c>
      <c r="S79" s="34">
        <f t="shared" si="18"/>
        <v>-13</v>
      </c>
      <c r="U79" s="34" t="str">
        <f t="shared" si="19"/>
        <v>Pass</v>
      </c>
      <c r="V79" s="34" t="str">
        <f t="shared" si="20"/>
        <v>Pass</v>
      </c>
      <c r="W79" s="34" t="str">
        <f t="shared" si="21"/>
        <v>Pass</v>
      </c>
      <c r="X79" s="34" t="str">
        <f t="shared" si="22"/>
        <v>Pass</v>
      </c>
    </row>
    <row r="80" spans="2:24" x14ac:dyDescent="0.25">
      <c r="B80" s="34">
        <v>25975</v>
      </c>
      <c r="D80" s="37">
        <v>25</v>
      </c>
      <c r="E80" s="34">
        <v>26</v>
      </c>
      <c r="F80" s="37">
        <v>20</v>
      </c>
      <c r="G80" s="37">
        <v>31</v>
      </c>
      <c r="I80" s="34">
        <f t="shared" si="13"/>
        <v>1</v>
      </c>
      <c r="J80" s="38">
        <f t="shared" si="23"/>
        <v>3.8461538461538464E-2</v>
      </c>
      <c r="K80" s="34">
        <f t="shared" si="16"/>
        <v>-14</v>
      </c>
      <c r="M80" s="34">
        <f t="shared" si="14"/>
        <v>-6</v>
      </c>
      <c r="N80" s="38">
        <f t="shared" si="24"/>
        <v>-0.3</v>
      </c>
      <c r="O80" s="34">
        <f t="shared" si="17"/>
        <v>-8</v>
      </c>
      <c r="Q80" s="34">
        <f t="shared" si="15"/>
        <v>11</v>
      </c>
      <c r="R80" s="38">
        <f t="shared" si="25"/>
        <v>0.35483870967741937</v>
      </c>
      <c r="S80" s="34">
        <f t="shared" si="18"/>
        <v>-19</v>
      </c>
      <c r="U80" s="34" t="str">
        <f t="shared" si="19"/>
        <v>Pass</v>
      </c>
      <c r="V80" s="34" t="str">
        <f t="shared" si="20"/>
        <v>Pass</v>
      </c>
      <c r="W80" s="34" t="str">
        <f t="shared" si="21"/>
        <v>Pass</v>
      </c>
      <c r="X80" s="34" t="str">
        <f t="shared" si="22"/>
        <v>Pass</v>
      </c>
    </row>
    <row r="81" spans="2:24" x14ac:dyDescent="0.25">
      <c r="B81" s="34">
        <v>25978</v>
      </c>
      <c r="D81" s="37">
        <v>3</v>
      </c>
      <c r="E81" s="37">
        <v>23</v>
      </c>
      <c r="F81" s="37">
        <v>20</v>
      </c>
      <c r="G81" s="37">
        <v>21</v>
      </c>
      <c r="I81" s="34">
        <f t="shared" si="13"/>
        <v>20</v>
      </c>
      <c r="J81" s="38">
        <f t="shared" si="23"/>
        <v>0.86956521739130432</v>
      </c>
      <c r="K81" s="34">
        <f t="shared" si="16"/>
        <v>-11</v>
      </c>
      <c r="M81" s="34">
        <f t="shared" si="14"/>
        <v>-3</v>
      </c>
      <c r="N81" s="38">
        <f t="shared" si="24"/>
        <v>-0.15</v>
      </c>
      <c r="O81" s="34">
        <f t="shared" si="17"/>
        <v>-8</v>
      </c>
      <c r="Q81" s="34">
        <f t="shared" si="15"/>
        <v>1</v>
      </c>
      <c r="R81" s="38">
        <f t="shared" si="25"/>
        <v>4.7619047619047616E-2</v>
      </c>
      <c r="S81" s="34">
        <f t="shared" si="18"/>
        <v>-9</v>
      </c>
      <c r="U81" s="34" t="str">
        <f t="shared" si="19"/>
        <v>No Pass</v>
      </c>
      <c r="V81" s="34" t="str">
        <f t="shared" si="20"/>
        <v>Pass</v>
      </c>
      <c r="W81" s="34" t="str">
        <f t="shared" si="21"/>
        <v>Pass</v>
      </c>
      <c r="X81" s="34" t="str">
        <f t="shared" si="22"/>
        <v>Pass</v>
      </c>
    </row>
    <row r="82" spans="2:24" x14ac:dyDescent="0.25">
      <c r="B82" s="34">
        <v>25980</v>
      </c>
      <c r="D82" s="37">
        <v>25</v>
      </c>
      <c r="E82" s="37">
        <v>25</v>
      </c>
      <c r="F82" s="37">
        <v>22</v>
      </c>
      <c r="G82" s="37">
        <v>25</v>
      </c>
      <c r="I82" s="34">
        <f t="shared" si="13"/>
        <v>0</v>
      </c>
      <c r="J82" s="38">
        <f t="shared" si="23"/>
        <v>0</v>
      </c>
      <c r="K82" s="34">
        <f t="shared" si="16"/>
        <v>-13</v>
      </c>
      <c r="M82" s="34">
        <f t="shared" si="14"/>
        <v>-3</v>
      </c>
      <c r="N82" s="38">
        <f t="shared" si="24"/>
        <v>-0.13636363636363635</v>
      </c>
      <c r="O82" s="34">
        <f t="shared" si="17"/>
        <v>-10</v>
      </c>
      <c r="Q82" s="34">
        <f t="shared" si="15"/>
        <v>3</v>
      </c>
      <c r="R82" s="38">
        <f t="shared" si="25"/>
        <v>0.12</v>
      </c>
      <c r="S82" s="34">
        <f t="shared" si="18"/>
        <v>-13</v>
      </c>
      <c r="U82" s="34" t="str">
        <f t="shared" si="19"/>
        <v>Pass</v>
      </c>
      <c r="V82" s="34" t="str">
        <f t="shared" si="20"/>
        <v>Pass</v>
      </c>
      <c r="W82" s="34" t="str">
        <f t="shared" si="21"/>
        <v>Pass</v>
      </c>
      <c r="X82" s="34" t="str">
        <f t="shared" si="22"/>
        <v>Pass</v>
      </c>
    </row>
    <row r="83" spans="2:24" x14ac:dyDescent="0.25">
      <c r="B83" s="34">
        <v>26002</v>
      </c>
      <c r="D83" s="37">
        <v>25</v>
      </c>
      <c r="E83" s="37">
        <v>30</v>
      </c>
      <c r="F83" s="37">
        <v>23</v>
      </c>
      <c r="G83" s="37">
        <v>25</v>
      </c>
      <c r="I83" s="34">
        <f t="shared" si="13"/>
        <v>5</v>
      </c>
      <c r="J83" s="38">
        <f t="shared" si="23"/>
        <v>0.16666666666666666</v>
      </c>
      <c r="K83" s="34">
        <f t="shared" si="16"/>
        <v>-18</v>
      </c>
      <c r="M83" s="34">
        <f t="shared" si="14"/>
        <v>-7</v>
      </c>
      <c r="N83" s="38">
        <f t="shared" si="24"/>
        <v>-0.30434782608695654</v>
      </c>
      <c r="O83" s="34">
        <f t="shared" si="17"/>
        <v>-11</v>
      </c>
      <c r="Q83" s="34">
        <f t="shared" si="15"/>
        <v>2</v>
      </c>
      <c r="R83" s="38">
        <f t="shared" si="25"/>
        <v>0.08</v>
      </c>
      <c r="S83" s="34">
        <f t="shared" si="18"/>
        <v>-13</v>
      </c>
      <c r="U83" s="34" t="str">
        <f t="shared" si="19"/>
        <v>Pass</v>
      </c>
      <c r="V83" s="34" t="str">
        <f t="shared" si="20"/>
        <v>Pass</v>
      </c>
      <c r="W83" s="34" t="str">
        <f t="shared" si="21"/>
        <v>Pass</v>
      </c>
      <c r="X83" s="34" t="str">
        <f t="shared" si="22"/>
        <v>Pass</v>
      </c>
    </row>
    <row r="84" spans="2:24" x14ac:dyDescent="0.25">
      <c r="B84" s="34">
        <v>26005</v>
      </c>
      <c r="D84" s="37">
        <v>25</v>
      </c>
      <c r="E84" s="37">
        <v>30</v>
      </c>
      <c r="F84" s="37">
        <v>30</v>
      </c>
      <c r="G84" s="37">
        <v>29</v>
      </c>
      <c r="I84" s="34">
        <f t="shared" si="13"/>
        <v>5</v>
      </c>
      <c r="J84" s="38">
        <f t="shared" si="23"/>
        <v>0.16666666666666666</v>
      </c>
      <c r="K84" s="34">
        <f t="shared" si="16"/>
        <v>-18</v>
      </c>
      <c r="M84" s="34">
        <f t="shared" si="14"/>
        <v>0</v>
      </c>
      <c r="N84" s="38">
        <f t="shared" si="24"/>
        <v>0</v>
      </c>
      <c r="O84" s="34">
        <f t="shared" si="17"/>
        <v>-18</v>
      </c>
      <c r="Q84" s="34">
        <f t="shared" si="15"/>
        <v>-1</v>
      </c>
      <c r="R84" s="38">
        <f t="shared" si="25"/>
        <v>-3.4482758620689655E-2</v>
      </c>
      <c r="S84" s="34">
        <f t="shared" si="18"/>
        <v>-17</v>
      </c>
      <c r="U84" s="34" t="str">
        <f t="shared" si="19"/>
        <v>Pass</v>
      </c>
      <c r="V84" s="34" t="str">
        <f t="shared" si="20"/>
        <v>Pass</v>
      </c>
      <c r="W84" s="34" t="str">
        <f t="shared" si="21"/>
        <v>Pass</v>
      </c>
      <c r="X84" s="34" t="str">
        <f t="shared" si="22"/>
        <v>Pass</v>
      </c>
    </row>
    <row r="85" spans="2:24" x14ac:dyDescent="0.25">
      <c r="B85" s="34">
        <v>26008</v>
      </c>
      <c r="D85" s="37">
        <v>25</v>
      </c>
      <c r="E85" s="34">
        <v>25</v>
      </c>
      <c r="F85" s="37">
        <v>25</v>
      </c>
      <c r="G85" s="37">
        <v>30</v>
      </c>
      <c r="I85" s="34">
        <f t="shared" si="13"/>
        <v>0</v>
      </c>
      <c r="J85" s="38">
        <f t="shared" si="23"/>
        <v>0</v>
      </c>
      <c r="K85" s="34">
        <f t="shared" si="16"/>
        <v>-13</v>
      </c>
      <c r="M85" s="34">
        <f t="shared" si="14"/>
        <v>0</v>
      </c>
      <c r="N85" s="38">
        <f t="shared" si="24"/>
        <v>0</v>
      </c>
      <c r="O85" s="34">
        <f t="shared" si="17"/>
        <v>-13</v>
      </c>
      <c r="Q85" s="34">
        <f t="shared" si="15"/>
        <v>5</v>
      </c>
      <c r="R85" s="38">
        <f t="shared" si="25"/>
        <v>0.16666666666666666</v>
      </c>
      <c r="S85" s="34">
        <f t="shared" si="18"/>
        <v>-18</v>
      </c>
      <c r="U85" s="34" t="str">
        <f t="shared" si="19"/>
        <v>Pass</v>
      </c>
      <c r="V85" s="34" t="str">
        <f t="shared" si="20"/>
        <v>Pass</v>
      </c>
      <c r="W85" s="34" t="str">
        <f t="shared" si="21"/>
        <v>Pass</v>
      </c>
      <c r="X85" s="34" t="str">
        <f t="shared" si="22"/>
        <v>Pass</v>
      </c>
    </row>
    <row r="86" spans="2:24" x14ac:dyDescent="0.25">
      <c r="B86" s="34">
        <v>26010</v>
      </c>
      <c r="D86" s="37">
        <v>25</v>
      </c>
      <c r="E86" s="34">
        <v>30</v>
      </c>
      <c r="F86" s="37">
        <v>28</v>
      </c>
      <c r="G86" s="37">
        <v>35</v>
      </c>
      <c r="I86" s="34">
        <f t="shared" si="13"/>
        <v>5</v>
      </c>
      <c r="J86" s="38">
        <f t="shared" si="23"/>
        <v>0.16666666666666666</v>
      </c>
      <c r="K86" s="34">
        <f t="shared" si="16"/>
        <v>-18</v>
      </c>
      <c r="M86" s="34">
        <f t="shared" si="14"/>
        <v>-2</v>
      </c>
      <c r="N86" s="38">
        <f t="shared" si="24"/>
        <v>-7.1428571428571425E-2</v>
      </c>
      <c r="O86" s="34">
        <f t="shared" si="17"/>
        <v>-16</v>
      </c>
      <c r="Q86" s="34">
        <f t="shared" si="15"/>
        <v>7</v>
      </c>
      <c r="R86" s="38">
        <f t="shared" si="25"/>
        <v>0.2</v>
      </c>
      <c r="S86" s="34">
        <f t="shared" si="18"/>
        <v>-23</v>
      </c>
      <c r="U86" s="34" t="str">
        <f t="shared" si="19"/>
        <v>Pass</v>
      </c>
      <c r="V86" s="34" t="str">
        <f t="shared" si="20"/>
        <v>Pass</v>
      </c>
      <c r="W86" s="34" t="str">
        <f t="shared" si="21"/>
        <v>Pass</v>
      </c>
      <c r="X86" s="34" t="str">
        <f t="shared" si="22"/>
        <v>Pass</v>
      </c>
    </row>
    <row r="87" spans="2:24" x14ac:dyDescent="0.25">
      <c r="B87" s="34">
        <v>26013</v>
      </c>
      <c r="D87" s="37">
        <v>25</v>
      </c>
      <c r="E87" s="34">
        <v>25</v>
      </c>
      <c r="F87" s="37">
        <v>26</v>
      </c>
      <c r="G87" s="37">
        <v>25</v>
      </c>
      <c r="I87" s="34">
        <f t="shared" si="13"/>
        <v>0</v>
      </c>
      <c r="J87" s="38">
        <f t="shared" si="23"/>
        <v>0</v>
      </c>
      <c r="K87" s="34">
        <f t="shared" si="16"/>
        <v>-13</v>
      </c>
      <c r="M87" s="34">
        <f t="shared" si="14"/>
        <v>1</v>
      </c>
      <c r="N87" s="38">
        <f t="shared" si="24"/>
        <v>3.8461538461538464E-2</v>
      </c>
      <c r="O87" s="34">
        <f t="shared" si="17"/>
        <v>-14</v>
      </c>
      <c r="Q87" s="34">
        <f t="shared" si="15"/>
        <v>-1</v>
      </c>
      <c r="R87" s="38">
        <f t="shared" si="25"/>
        <v>-0.04</v>
      </c>
      <c r="S87" s="34">
        <f t="shared" si="18"/>
        <v>-13</v>
      </c>
      <c r="U87" s="34" t="str">
        <f t="shared" si="19"/>
        <v>Pass</v>
      </c>
      <c r="V87" s="34" t="str">
        <f t="shared" si="20"/>
        <v>Pass</v>
      </c>
      <c r="W87" s="34" t="str">
        <f t="shared" si="21"/>
        <v>Pass</v>
      </c>
      <c r="X87" s="34" t="str">
        <f t="shared" si="22"/>
        <v>Pass</v>
      </c>
    </row>
    <row r="88" spans="2:24" x14ac:dyDescent="0.25">
      <c r="B88" s="34">
        <v>26019</v>
      </c>
      <c r="D88" s="37">
        <v>25</v>
      </c>
      <c r="E88" s="37">
        <v>25</v>
      </c>
      <c r="F88" s="37">
        <v>25</v>
      </c>
      <c r="G88" s="37">
        <v>25</v>
      </c>
      <c r="I88" s="34">
        <f t="shared" si="13"/>
        <v>0</v>
      </c>
      <c r="J88" s="38">
        <f t="shared" si="23"/>
        <v>0</v>
      </c>
      <c r="K88" s="34">
        <f t="shared" si="16"/>
        <v>-13</v>
      </c>
      <c r="M88" s="34">
        <f t="shared" si="14"/>
        <v>0</v>
      </c>
      <c r="N88" s="38">
        <f t="shared" si="24"/>
        <v>0</v>
      </c>
      <c r="O88" s="34">
        <f t="shared" si="17"/>
        <v>-13</v>
      </c>
      <c r="Q88" s="34">
        <f t="shared" si="15"/>
        <v>0</v>
      </c>
      <c r="R88" s="38">
        <f t="shared" si="25"/>
        <v>0</v>
      </c>
      <c r="S88" s="34">
        <f t="shared" si="18"/>
        <v>-13</v>
      </c>
      <c r="U88" s="34" t="str">
        <f t="shared" si="19"/>
        <v>Pass</v>
      </c>
      <c r="V88" s="34" t="str">
        <f t="shared" si="20"/>
        <v>Pass</v>
      </c>
      <c r="W88" s="34" t="str">
        <f t="shared" si="21"/>
        <v>Pass</v>
      </c>
      <c r="X88" s="34" t="str">
        <f t="shared" si="22"/>
        <v>Pass</v>
      </c>
    </row>
    <row r="89" spans="2:24" x14ac:dyDescent="0.25">
      <c r="B89" s="34">
        <v>26037</v>
      </c>
      <c r="D89" s="37">
        <v>25</v>
      </c>
      <c r="E89" s="34">
        <v>24</v>
      </c>
      <c r="F89" s="37">
        <v>14</v>
      </c>
      <c r="G89" s="37">
        <v>18</v>
      </c>
      <c r="I89" s="34">
        <f t="shared" si="13"/>
        <v>-1</v>
      </c>
      <c r="J89" s="38">
        <f t="shared" si="23"/>
        <v>-4.1666666666666664E-2</v>
      </c>
      <c r="K89" s="34">
        <f t="shared" si="16"/>
        <v>-12</v>
      </c>
      <c r="M89" s="34">
        <f t="shared" si="14"/>
        <v>-10</v>
      </c>
      <c r="N89" s="38">
        <f t="shared" si="24"/>
        <v>-0.7142857142857143</v>
      </c>
      <c r="O89" s="34">
        <f t="shared" si="17"/>
        <v>-2</v>
      </c>
      <c r="Q89" s="34">
        <f t="shared" si="15"/>
        <v>4</v>
      </c>
      <c r="R89" s="38">
        <f t="shared" si="25"/>
        <v>0.22222222222222221</v>
      </c>
      <c r="S89" s="34">
        <f t="shared" si="18"/>
        <v>-6</v>
      </c>
      <c r="U89" s="34" t="str">
        <f t="shared" si="19"/>
        <v>Pass</v>
      </c>
      <c r="V89" s="34" t="str">
        <f t="shared" si="20"/>
        <v>Pass</v>
      </c>
      <c r="W89" s="34" t="str">
        <f t="shared" si="21"/>
        <v>Pass</v>
      </c>
      <c r="X89" s="34" t="str">
        <f t="shared" si="22"/>
        <v>Pass</v>
      </c>
    </row>
    <row r="90" spans="2:24" x14ac:dyDescent="0.25">
      <c r="B90" s="34">
        <v>26048</v>
      </c>
      <c r="D90" s="37">
        <v>25</v>
      </c>
      <c r="E90" s="34">
        <v>35</v>
      </c>
      <c r="F90" s="37">
        <v>20</v>
      </c>
      <c r="G90" s="37">
        <v>25</v>
      </c>
      <c r="I90" s="34">
        <f t="shared" si="13"/>
        <v>10</v>
      </c>
      <c r="J90" s="38">
        <f t="shared" si="23"/>
        <v>0.2857142857142857</v>
      </c>
      <c r="K90" s="34">
        <f t="shared" si="16"/>
        <v>-23</v>
      </c>
      <c r="M90" s="34">
        <f t="shared" si="14"/>
        <v>-15</v>
      </c>
      <c r="N90" s="38">
        <f t="shared" si="24"/>
        <v>-0.75</v>
      </c>
      <c r="O90" s="34">
        <f t="shared" si="17"/>
        <v>-8</v>
      </c>
      <c r="Q90" s="34">
        <f t="shared" si="15"/>
        <v>5</v>
      </c>
      <c r="R90" s="38">
        <f t="shared" si="25"/>
        <v>0.2</v>
      </c>
      <c r="S90" s="34">
        <f t="shared" si="18"/>
        <v>-13</v>
      </c>
      <c r="U90" s="34" t="str">
        <f t="shared" si="19"/>
        <v>Pass</v>
      </c>
      <c r="V90" s="34" t="str">
        <f t="shared" si="20"/>
        <v>Pass</v>
      </c>
      <c r="W90" s="34" t="str">
        <f t="shared" si="21"/>
        <v>Pass</v>
      </c>
      <c r="X90" s="34" t="str">
        <f t="shared" si="22"/>
        <v>Pass</v>
      </c>
    </row>
    <row r="91" spans="2:24" x14ac:dyDescent="0.25">
      <c r="B91" s="34">
        <v>26066</v>
      </c>
      <c r="D91" s="37">
        <v>25</v>
      </c>
      <c r="E91" s="34">
        <v>26</v>
      </c>
      <c r="F91" s="37">
        <v>23</v>
      </c>
      <c r="G91" s="37">
        <v>24</v>
      </c>
      <c r="I91" s="34">
        <f t="shared" si="13"/>
        <v>1</v>
      </c>
      <c r="J91" s="38">
        <f t="shared" si="23"/>
        <v>3.8461538461538464E-2</v>
      </c>
      <c r="K91" s="34">
        <f t="shared" si="16"/>
        <v>-14</v>
      </c>
      <c r="M91" s="34">
        <f t="shared" si="14"/>
        <v>-3</v>
      </c>
      <c r="N91" s="38">
        <f t="shared" si="24"/>
        <v>-0.13043478260869565</v>
      </c>
      <c r="O91" s="34">
        <f t="shared" si="17"/>
        <v>-11</v>
      </c>
      <c r="Q91" s="34">
        <f t="shared" si="15"/>
        <v>1</v>
      </c>
      <c r="R91" s="38">
        <f t="shared" si="25"/>
        <v>4.1666666666666664E-2</v>
      </c>
      <c r="S91" s="34">
        <f t="shared" si="18"/>
        <v>-12</v>
      </c>
      <c r="U91" s="34" t="str">
        <f t="shared" si="19"/>
        <v>Pass</v>
      </c>
      <c r="V91" s="34" t="str">
        <f t="shared" si="20"/>
        <v>Pass</v>
      </c>
      <c r="W91" s="34" t="str">
        <f t="shared" si="21"/>
        <v>Pass</v>
      </c>
      <c r="X91" s="34" t="str">
        <f t="shared" si="22"/>
        <v>Pass</v>
      </c>
    </row>
    <row r="92" spans="2:24" x14ac:dyDescent="0.25">
      <c r="B92" s="34">
        <v>26068</v>
      </c>
      <c r="D92" s="37">
        <v>10</v>
      </c>
      <c r="E92" s="34">
        <v>20</v>
      </c>
      <c r="F92" s="37">
        <v>27</v>
      </c>
      <c r="G92" s="37">
        <v>26</v>
      </c>
      <c r="I92" s="34">
        <f t="shared" si="13"/>
        <v>10</v>
      </c>
      <c r="J92" s="38">
        <f t="shared" si="23"/>
        <v>0.5</v>
      </c>
      <c r="K92" s="34">
        <f t="shared" si="16"/>
        <v>-8</v>
      </c>
      <c r="M92" s="34">
        <f t="shared" si="14"/>
        <v>7</v>
      </c>
      <c r="N92" s="38">
        <f t="shared" si="24"/>
        <v>0.25925925925925924</v>
      </c>
      <c r="O92" s="34">
        <f t="shared" si="17"/>
        <v>-15</v>
      </c>
      <c r="Q92" s="34">
        <f t="shared" si="15"/>
        <v>-1</v>
      </c>
      <c r="R92" s="38">
        <f t="shared" si="25"/>
        <v>-3.8461538461538464E-2</v>
      </c>
      <c r="S92" s="34">
        <f t="shared" si="18"/>
        <v>-14</v>
      </c>
      <c r="U92" s="34" t="str">
        <f t="shared" si="19"/>
        <v>No Pass</v>
      </c>
      <c r="V92" s="34" t="str">
        <f t="shared" si="20"/>
        <v>Pass</v>
      </c>
      <c r="W92" s="34" t="str">
        <f t="shared" si="21"/>
        <v>Pass</v>
      </c>
      <c r="X92" s="34" t="str">
        <f t="shared" si="22"/>
        <v>Pass</v>
      </c>
    </row>
    <row r="93" spans="2:24" x14ac:dyDescent="0.25">
      <c r="B93" s="34">
        <v>26073</v>
      </c>
      <c r="D93" s="37">
        <v>25</v>
      </c>
      <c r="E93" s="34">
        <v>25</v>
      </c>
      <c r="F93" s="37">
        <v>22</v>
      </c>
      <c r="G93" s="37">
        <v>25</v>
      </c>
      <c r="I93" s="34">
        <f t="shared" si="13"/>
        <v>0</v>
      </c>
      <c r="J93" s="38">
        <f t="shared" si="23"/>
        <v>0</v>
      </c>
      <c r="K93" s="34">
        <f t="shared" si="16"/>
        <v>-13</v>
      </c>
      <c r="M93" s="34">
        <f t="shared" si="14"/>
        <v>-3</v>
      </c>
      <c r="N93" s="38">
        <f t="shared" si="24"/>
        <v>-0.13636363636363635</v>
      </c>
      <c r="O93" s="34">
        <f t="shared" si="17"/>
        <v>-10</v>
      </c>
      <c r="Q93" s="34">
        <f t="shared" si="15"/>
        <v>3</v>
      </c>
      <c r="R93" s="38">
        <f t="shared" si="25"/>
        <v>0.12</v>
      </c>
      <c r="S93" s="34">
        <f t="shared" si="18"/>
        <v>-13</v>
      </c>
      <c r="U93" s="34" t="str">
        <f t="shared" si="19"/>
        <v>Pass</v>
      </c>
      <c r="V93" s="34" t="str">
        <f t="shared" si="20"/>
        <v>Pass</v>
      </c>
      <c r="W93" s="34" t="str">
        <f t="shared" si="21"/>
        <v>Pass</v>
      </c>
      <c r="X93" s="34" t="str">
        <f t="shared" si="22"/>
        <v>Pass</v>
      </c>
    </row>
    <row r="94" spans="2:24" x14ac:dyDescent="0.25">
      <c r="B94" s="34">
        <v>26087</v>
      </c>
      <c r="D94" s="37">
        <v>23</v>
      </c>
      <c r="E94" s="34">
        <v>22</v>
      </c>
      <c r="F94" s="37">
        <v>26</v>
      </c>
      <c r="G94" s="37">
        <v>14</v>
      </c>
      <c r="I94" s="34">
        <f t="shared" si="13"/>
        <v>-1</v>
      </c>
      <c r="J94" s="38">
        <f t="shared" si="23"/>
        <v>-4.5454545454545456E-2</v>
      </c>
      <c r="K94" s="34">
        <f t="shared" si="16"/>
        <v>-10</v>
      </c>
      <c r="M94" s="34">
        <f t="shared" si="14"/>
        <v>4</v>
      </c>
      <c r="N94" s="38">
        <f t="shared" si="24"/>
        <v>0.15384615384615385</v>
      </c>
      <c r="O94" s="34">
        <f t="shared" si="17"/>
        <v>-14</v>
      </c>
      <c r="Q94" s="34">
        <f t="shared" si="15"/>
        <v>-12</v>
      </c>
      <c r="R94" s="38">
        <f t="shared" si="25"/>
        <v>-0.8571428571428571</v>
      </c>
      <c r="S94" s="34">
        <f t="shared" si="18"/>
        <v>-2</v>
      </c>
      <c r="U94" s="34" t="str">
        <f t="shared" si="19"/>
        <v>Pass</v>
      </c>
      <c r="V94" s="34" t="str">
        <f t="shared" si="20"/>
        <v>Pass</v>
      </c>
      <c r="W94" s="34" t="str">
        <f t="shared" si="21"/>
        <v>Pass</v>
      </c>
      <c r="X94" s="34" t="str">
        <f t="shared" si="22"/>
        <v>Pass</v>
      </c>
    </row>
    <row r="95" spans="2:24" x14ac:dyDescent="0.25">
      <c r="B95" s="34">
        <v>26089</v>
      </c>
      <c r="D95" s="37">
        <v>25</v>
      </c>
      <c r="E95" s="34">
        <v>29</v>
      </c>
      <c r="F95" s="37">
        <v>15</v>
      </c>
      <c r="G95" s="37">
        <v>18</v>
      </c>
      <c r="I95" s="34">
        <f t="shared" si="13"/>
        <v>4</v>
      </c>
      <c r="J95" s="38">
        <f t="shared" si="23"/>
        <v>0.13793103448275862</v>
      </c>
      <c r="K95" s="34">
        <f t="shared" si="16"/>
        <v>-17</v>
      </c>
      <c r="M95" s="34">
        <f t="shared" si="14"/>
        <v>-14</v>
      </c>
      <c r="N95" s="38">
        <f t="shared" si="24"/>
        <v>-0.93333333333333335</v>
      </c>
      <c r="O95" s="34">
        <f t="shared" si="17"/>
        <v>-3</v>
      </c>
      <c r="Q95" s="34">
        <f t="shared" si="15"/>
        <v>3</v>
      </c>
      <c r="R95" s="38">
        <f t="shared" si="25"/>
        <v>0.16666666666666666</v>
      </c>
      <c r="S95" s="34">
        <f t="shared" si="18"/>
        <v>-6</v>
      </c>
      <c r="U95" s="34" t="str">
        <f t="shared" si="19"/>
        <v>Pass</v>
      </c>
      <c r="V95" s="34" t="str">
        <f t="shared" si="20"/>
        <v>Pass</v>
      </c>
      <c r="W95" s="34" t="str">
        <f t="shared" si="21"/>
        <v>Pass</v>
      </c>
      <c r="X95" s="34" t="str">
        <f t="shared" si="22"/>
        <v>Pass</v>
      </c>
    </row>
    <row r="96" spans="2:24" x14ac:dyDescent="0.25">
      <c r="B96" s="34">
        <v>26104</v>
      </c>
      <c r="D96" s="37">
        <v>25</v>
      </c>
      <c r="E96" s="34">
        <v>25</v>
      </c>
      <c r="F96" s="37">
        <v>20</v>
      </c>
      <c r="G96" s="37">
        <v>26</v>
      </c>
      <c r="I96" s="34">
        <f t="shared" si="13"/>
        <v>0</v>
      </c>
      <c r="J96" s="38">
        <f t="shared" si="23"/>
        <v>0</v>
      </c>
      <c r="K96" s="34">
        <f t="shared" si="16"/>
        <v>-13</v>
      </c>
      <c r="M96" s="34">
        <f t="shared" si="14"/>
        <v>-5</v>
      </c>
      <c r="N96" s="38">
        <f t="shared" si="24"/>
        <v>-0.25</v>
      </c>
      <c r="O96" s="34">
        <f t="shared" si="17"/>
        <v>-8</v>
      </c>
      <c r="Q96" s="34">
        <f t="shared" si="15"/>
        <v>6</v>
      </c>
      <c r="R96" s="38">
        <f t="shared" si="25"/>
        <v>0.23076923076923078</v>
      </c>
      <c r="S96" s="34">
        <f t="shared" si="18"/>
        <v>-14</v>
      </c>
      <c r="U96" s="34" t="str">
        <f t="shared" si="19"/>
        <v>Pass</v>
      </c>
      <c r="V96" s="34" t="str">
        <f t="shared" si="20"/>
        <v>Pass</v>
      </c>
      <c r="W96" s="34" t="str">
        <f t="shared" si="21"/>
        <v>Pass</v>
      </c>
      <c r="X96" s="34" t="str">
        <f t="shared" si="22"/>
        <v>Pass</v>
      </c>
    </row>
    <row r="97" spans="2:24" x14ac:dyDescent="0.25">
      <c r="B97" s="34">
        <v>26113</v>
      </c>
      <c r="D97" s="37">
        <v>13</v>
      </c>
      <c r="E97" s="34">
        <v>25</v>
      </c>
      <c r="F97" s="37">
        <v>24</v>
      </c>
      <c r="G97" s="37">
        <v>25</v>
      </c>
      <c r="I97" s="34">
        <f t="shared" si="13"/>
        <v>12</v>
      </c>
      <c r="J97" s="38">
        <f t="shared" si="23"/>
        <v>0.48</v>
      </c>
      <c r="K97" s="34">
        <f t="shared" si="16"/>
        <v>-13</v>
      </c>
      <c r="M97" s="34">
        <f t="shared" si="14"/>
        <v>-1</v>
      </c>
      <c r="N97" s="38">
        <f t="shared" si="24"/>
        <v>-4.1666666666666664E-2</v>
      </c>
      <c r="O97" s="34">
        <f t="shared" si="17"/>
        <v>-12</v>
      </c>
      <c r="Q97" s="34">
        <f t="shared" si="15"/>
        <v>1</v>
      </c>
      <c r="R97" s="38">
        <f t="shared" si="25"/>
        <v>0.04</v>
      </c>
      <c r="S97" s="34">
        <f t="shared" si="18"/>
        <v>-13</v>
      </c>
      <c r="U97" s="34" t="str">
        <f t="shared" si="19"/>
        <v>Pass</v>
      </c>
      <c r="V97" s="34" t="str">
        <f t="shared" si="20"/>
        <v>Pass</v>
      </c>
      <c r="W97" s="34" t="str">
        <f t="shared" si="21"/>
        <v>Pass</v>
      </c>
      <c r="X97" s="34" t="str">
        <f t="shared" si="22"/>
        <v>Pass</v>
      </c>
    </row>
    <row r="98" spans="2:24" x14ac:dyDescent="0.25">
      <c r="B98" s="34">
        <v>26146</v>
      </c>
      <c r="D98" s="37">
        <v>0</v>
      </c>
      <c r="E98" s="34">
        <v>25</v>
      </c>
      <c r="F98" s="37">
        <v>25</v>
      </c>
      <c r="G98" s="37">
        <v>25</v>
      </c>
      <c r="I98" s="34">
        <f t="shared" si="13"/>
        <v>25</v>
      </c>
      <c r="J98" s="38">
        <f t="shared" si="23"/>
        <v>1</v>
      </c>
      <c r="K98" s="34">
        <f t="shared" si="16"/>
        <v>-13</v>
      </c>
      <c r="M98" s="34">
        <f t="shared" si="14"/>
        <v>0</v>
      </c>
      <c r="N98" s="38">
        <f t="shared" si="24"/>
        <v>0</v>
      </c>
      <c r="O98" s="34">
        <f t="shared" si="17"/>
        <v>-13</v>
      </c>
      <c r="Q98" s="34">
        <f t="shared" si="15"/>
        <v>0</v>
      </c>
      <c r="R98" s="38">
        <f t="shared" si="25"/>
        <v>0</v>
      </c>
      <c r="S98" s="34">
        <f t="shared" si="18"/>
        <v>-13</v>
      </c>
      <c r="U98" s="34" t="str">
        <f t="shared" si="19"/>
        <v>No Pass</v>
      </c>
      <c r="V98" s="34" t="str">
        <f t="shared" si="20"/>
        <v>Pass</v>
      </c>
      <c r="W98" s="34" t="str">
        <f t="shared" si="21"/>
        <v>Pass</v>
      </c>
      <c r="X98" s="34" t="str">
        <f t="shared" si="22"/>
        <v>Pass</v>
      </c>
    </row>
    <row r="99" spans="2:24" x14ac:dyDescent="0.25">
      <c r="B99" s="34">
        <v>26150</v>
      </c>
      <c r="D99" s="37">
        <v>25</v>
      </c>
      <c r="E99" s="37">
        <v>25</v>
      </c>
      <c r="F99" s="37">
        <v>26</v>
      </c>
      <c r="G99" s="37">
        <v>24</v>
      </c>
      <c r="H99" s="37"/>
      <c r="I99" s="34">
        <f t="shared" si="13"/>
        <v>0</v>
      </c>
      <c r="J99" s="38">
        <f t="shared" si="23"/>
        <v>0</v>
      </c>
      <c r="K99" s="34">
        <f t="shared" si="16"/>
        <v>-13</v>
      </c>
      <c r="M99" s="34">
        <f t="shared" si="14"/>
        <v>1</v>
      </c>
      <c r="N99" s="38">
        <f t="shared" si="24"/>
        <v>3.8461538461538464E-2</v>
      </c>
      <c r="O99" s="34">
        <f t="shared" si="17"/>
        <v>-14</v>
      </c>
      <c r="Q99" s="34">
        <f t="shared" si="15"/>
        <v>-2</v>
      </c>
      <c r="R99" s="38">
        <f t="shared" si="25"/>
        <v>-8.3333333333333329E-2</v>
      </c>
      <c r="S99" s="34">
        <f t="shared" si="18"/>
        <v>-12</v>
      </c>
      <c r="U99" s="34" t="str">
        <f t="shared" si="19"/>
        <v>Pass</v>
      </c>
      <c r="V99" s="34" t="str">
        <f t="shared" si="20"/>
        <v>Pass</v>
      </c>
      <c r="W99" s="34" t="str">
        <f t="shared" si="21"/>
        <v>Pass</v>
      </c>
      <c r="X99" s="34" t="str">
        <f t="shared" si="22"/>
        <v>Pass</v>
      </c>
    </row>
    <row r="100" spans="2:24" x14ac:dyDescent="0.25">
      <c r="B100" s="34">
        <v>26166</v>
      </c>
      <c r="D100" s="37">
        <v>25</v>
      </c>
      <c r="E100" s="34">
        <v>25</v>
      </c>
      <c r="F100" s="37">
        <v>29</v>
      </c>
      <c r="G100" s="37">
        <v>95</v>
      </c>
      <c r="I100" s="34">
        <f t="shared" si="13"/>
        <v>0</v>
      </c>
      <c r="J100" s="38">
        <f t="shared" si="23"/>
        <v>0</v>
      </c>
      <c r="K100" s="34">
        <f t="shared" si="16"/>
        <v>-13</v>
      </c>
      <c r="M100" s="34">
        <f t="shared" si="14"/>
        <v>4</v>
      </c>
      <c r="N100" s="38">
        <f t="shared" si="24"/>
        <v>0.13793103448275862</v>
      </c>
      <c r="O100" s="34">
        <f t="shared" si="17"/>
        <v>-17</v>
      </c>
      <c r="Q100" s="34">
        <f t="shared" si="15"/>
        <v>66</v>
      </c>
      <c r="R100" s="38">
        <f t="shared" si="25"/>
        <v>0.69473684210526321</v>
      </c>
      <c r="S100" s="34">
        <f t="shared" si="18"/>
        <v>-83</v>
      </c>
      <c r="U100" s="34" t="str">
        <f t="shared" si="19"/>
        <v>Pass</v>
      </c>
      <c r="V100" s="34" t="str">
        <f t="shared" si="20"/>
        <v>Pass</v>
      </c>
      <c r="W100" s="34" t="str">
        <f t="shared" si="21"/>
        <v>Pass</v>
      </c>
      <c r="X100" s="34" t="str">
        <f t="shared" si="22"/>
        <v>Pass</v>
      </c>
    </row>
    <row r="101" spans="2:24" x14ac:dyDescent="0.25">
      <c r="B101" s="34">
        <v>26169</v>
      </c>
      <c r="D101" s="37">
        <v>25</v>
      </c>
      <c r="E101" s="34">
        <v>30</v>
      </c>
      <c r="F101" s="37">
        <v>25</v>
      </c>
      <c r="G101" s="37">
        <v>27</v>
      </c>
      <c r="I101" s="34">
        <f t="shared" si="13"/>
        <v>5</v>
      </c>
      <c r="J101" s="38">
        <f t="shared" si="23"/>
        <v>0.16666666666666666</v>
      </c>
      <c r="K101" s="34">
        <f t="shared" si="16"/>
        <v>-18</v>
      </c>
      <c r="M101" s="34">
        <f t="shared" si="14"/>
        <v>-5</v>
      </c>
      <c r="N101" s="38">
        <f t="shared" si="24"/>
        <v>-0.2</v>
      </c>
      <c r="O101" s="34">
        <f t="shared" si="17"/>
        <v>-13</v>
      </c>
      <c r="Q101" s="34">
        <f t="shared" si="15"/>
        <v>2</v>
      </c>
      <c r="R101" s="38">
        <f t="shared" si="25"/>
        <v>7.407407407407407E-2</v>
      </c>
      <c r="S101" s="34">
        <f t="shared" si="18"/>
        <v>-15</v>
      </c>
      <c r="U101" s="34" t="str">
        <f t="shared" si="19"/>
        <v>Pass</v>
      </c>
      <c r="V101" s="34" t="str">
        <f t="shared" si="20"/>
        <v>Pass</v>
      </c>
      <c r="W101" s="34" t="str">
        <f t="shared" si="21"/>
        <v>Pass</v>
      </c>
      <c r="X101" s="34" t="str">
        <f t="shared" si="22"/>
        <v>Pass</v>
      </c>
    </row>
    <row r="102" spans="2:24" x14ac:dyDescent="0.25">
      <c r="B102" s="34">
        <v>26173</v>
      </c>
      <c r="D102" s="37">
        <v>22</v>
      </c>
      <c r="E102" s="34">
        <v>26</v>
      </c>
      <c r="F102" s="37">
        <v>28</v>
      </c>
      <c r="G102" s="37">
        <v>30</v>
      </c>
      <c r="I102" s="34">
        <f t="shared" si="13"/>
        <v>4</v>
      </c>
      <c r="J102" s="38">
        <f t="shared" si="23"/>
        <v>0.15384615384615385</v>
      </c>
      <c r="K102" s="34">
        <f t="shared" si="16"/>
        <v>-14</v>
      </c>
      <c r="M102" s="34">
        <f t="shared" si="14"/>
        <v>2</v>
      </c>
      <c r="N102" s="38">
        <f t="shared" si="24"/>
        <v>7.1428571428571425E-2</v>
      </c>
      <c r="O102" s="34">
        <f t="shared" si="17"/>
        <v>-16</v>
      </c>
      <c r="Q102" s="34">
        <f t="shared" si="15"/>
        <v>2</v>
      </c>
      <c r="R102" s="38">
        <f t="shared" si="25"/>
        <v>6.6666666666666666E-2</v>
      </c>
      <c r="S102" s="34">
        <f t="shared" si="18"/>
        <v>-18</v>
      </c>
      <c r="U102" s="34" t="str">
        <f t="shared" si="19"/>
        <v>Pass</v>
      </c>
      <c r="V102" s="34" t="str">
        <f t="shared" si="20"/>
        <v>Pass</v>
      </c>
      <c r="W102" s="34" t="str">
        <f t="shared" si="21"/>
        <v>Pass</v>
      </c>
      <c r="X102" s="34" t="str">
        <f t="shared" si="22"/>
        <v>Pass</v>
      </c>
    </row>
    <row r="103" spans="2:24" x14ac:dyDescent="0.25">
      <c r="B103" s="34">
        <v>26182</v>
      </c>
      <c r="D103" s="37">
        <v>32</v>
      </c>
      <c r="E103" s="34">
        <v>30</v>
      </c>
      <c r="F103" s="37">
        <v>25</v>
      </c>
      <c r="G103" s="37">
        <v>25</v>
      </c>
      <c r="I103" s="34">
        <f t="shared" si="13"/>
        <v>-2</v>
      </c>
      <c r="J103" s="38">
        <f t="shared" si="23"/>
        <v>-6.6666666666666666E-2</v>
      </c>
      <c r="K103" s="34">
        <f t="shared" si="16"/>
        <v>-18</v>
      </c>
      <c r="M103" s="34">
        <f t="shared" si="14"/>
        <v>-5</v>
      </c>
      <c r="N103" s="38">
        <f t="shared" si="24"/>
        <v>-0.2</v>
      </c>
      <c r="O103" s="34">
        <f t="shared" si="17"/>
        <v>-13</v>
      </c>
      <c r="Q103" s="34">
        <f t="shared" si="15"/>
        <v>0</v>
      </c>
      <c r="R103" s="38">
        <f t="shared" si="25"/>
        <v>0</v>
      </c>
      <c r="S103" s="34">
        <f t="shared" si="18"/>
        <v>-13</v>
      </c>
      <c r="U103" s="34" t="str">
        <f t="shared" si="19"/>
        <v>Pass</v>
      </c>
      <c r="V103" s="34" t="str">
        <f t="shared" si="20"/>
        <v>Pass</v>
      </c>
      <c r="W103" s="34" t="str">
        <f t="shared" si="21"/>
        <v>Pass</v>
      </c>
      <c r="X103" s="34" t="str">
        <f t="shared" si="22"/>
        <v>Pass</v>
      </c>
    </row>
    <row r="104" spans="2:24" x14ac:dyDescent="0.25">
      <c r="B104" s="34">
        <v>26183</v>
      </c>
      <c r="D104" s="37">
        <v>22</v>
      </c>
      <c r="E104" s="34">
        <v>23</v>
      </c>
      <c r="F104" s="37">
        <v>22</v>
      </c>
      <c r="G104" s="37">
        <v>25</v>
      </c>
      <c r="I104" s="34">
        <f t="shared" si="13"/>
        <v>1</v>
      </c>
      <c r="J104" s="38">
        <f t="shared" si="23"/>
        <v>4.3478260869565216E-2</v>
      </c>
      <c r="K104" s="34">
        <f t="shared" si="16"/>
        <v>-11</v>
      </c>
      <c r="M104" s="34">
        <f t="shared" si="14"/>
        <v>-1</v>
      </c>
      <c r="N104" s="38">
        <f t="shared" si="24"/>
        <v>-4.5454545454545456E-2</v>
      </c>
      <c r="O104" s="34">
        <f t="shared" si="17"/>
        <v>-10</v>
      </c>
      <c r="Q104" s="34">
        <f t="shared" si="15"/>
        <v>3</v>
      </c>
      <c r="R104" s="38">
        <f t="shared" si="25"/>
        <v>0.12</v>
      </c>
      <c r="S104" s="34">
        <f t="shared" si="18"/>
        <v>-13</v>
      </c>
      <c r="U104" s="34" t="str">
        <f t="shared" si="19"/>
        <v>Pass</v>
      </c>
      <c r="V104" s="34" t="str">
        <f t="shared" si="20"/>
        <v>Pass</v>
      </c>
      <c r="W104" s="34" t="str">
        <f t="shared" si="21"/>
        <v>Pass</v>
      </c>
      <c r="X104" s="34" t="str">
        <f t="shared" si="22"/>
        <v>Pass</v>
      </c>
    </row>
    <row r="105" spans="2:24" x14ac:dyDescent="0.25">
      <c r="B105" s="34">
        <v>26185</v>
      </c>
      <c r="D105" s="37">
        <v>25</v>
      </c>
      <c r="E105" s="34">
        <v>30</v>
      </c>
      <c r="F105" s="37">
        <v>19</v>
      </c>
      <c r="G105" s="37">
        <v>26</v>
      </c>
      <c r="I105" s="34">
        <f t="shared" si="13"/>
        <v>5</v>
      </c>
      <c r="J105" s="38">
        <f t="shared" si="23"/>
        <v>0.16666666666666666</v>
      </c>
      <c r="K105" s="34">
        <f t="shared" si="16"/>
        <v>-18</v>
      </c>
      <c r="M105" s="34">
        <f t="shared" si="14"/>
        <v>-11</v>
      </c>
      <c r="N105" s="38">
        <f t="shared" si="24"/>
        <v>-0.57894736842105265</v>
      </c>
      <c r="O105" s="34">
        <f t="shared" si="17"/>
        <v>-7</v>
      </c>
      <c r="Q105" s="34">
        <f t="shared" si="15"/>
        <v>7</v>
      </c>
      <c r="R105" s="38">
        <f t="shared" si="25"/>
        <v>0.26923076923076922</v>
      </c>
      <c r="S105" s="34">
        <f t="shared" si="18"/>
        <v>-14</v>
      </c>
      <c r="U105" s="34" t="str">
        <f t="shared" si="19"/>
        <v>Pass</v>
      </c>
      <c r="V105" s="34" t="str">
        <f t="shared" si="20"/>
        <v>Pass</v>
      </c>
      <c r="W105" s="34" t="str">
        <f t="shared" si="21"/>
        <v>Pass</v>
      </c>
      <c r="X105" s="34" t="str">
        <f t="shared" si="22"/>
        <v>Pass</v>
      </c>
    </row>
    <row r="106" spans="2:24" x14ac:dyDescent="0.25">
      <c r="B106" s="34">
        <v>26191</v>
      </c>
      <c r="D106" s="37">
        <v>25</v>
      </c>
      <c r="E106" s="34">
        <v>40</v>
      </c>
      <c r="F106" s="37">
        <v>30</v>
      </c>
      <c r="G106" s="37">
        <v>31</v>
      </c>
      <c r="I106" s="34">
        <f t="shared" si="13"/>
        <v>15</v>
      </c>
      <c r="J106" s="38">
        <f t="shared" si="23"/>
        <v>0.375</v>
      </c>
      <c r="K106" s="34">
        <f t="shared" si="16"/>
        <v>-28</v>
      </c>
      <c r="M106" s="34">
        <f t="shared" si="14"/>
        <v>-10</v>
      </c>
      <c r="N106" s="38">
        <f t="shared" si="24"/>
        <v>-0.33333333333333331</v>
      </c>
      <c r="O106" s="34">
        <f t="shared" si="17"/>
        <v>-18</v>
      </c>
      <c r="Q106" s="34">
        <f t="shared" si="15"/>
        <v>1</v>
      </c>
      <c r="R106" s="38">
        <f t="shared" si="25"/>
        <v>3.2258064516129031E-2</v>
      </c>
      <c r="S106" s="34">
        <f t="shared" si="18"/>
        <v>-19</v>
      </c>
      <c r="U106" s="34" t="str">
        <f t="shared" si="19"/>
        <v>Pass</v>
      </c>
      <c r="V106" s="34" t="str">
        <f t="shared" si="20"/>
        <v>Pass</v>
      </c>
      <c r="W106" s="34" t="str">
        <f t="shared" si="21"/>
        <v>Pass</v>
      </c>
      <c r="X106" s="34" t="str">
        <f t="shared" si="22"/>
        <v>Pass</v>
      </c>
    </row>
    <row r="107" spans="2:24" x14ac:dyDescent="0.25">
      <c r="B107" s="34">
        <v>26220</v>
      </c>
      <c r="D107" s="37">
        <v>11</v>
      </c>
      <c r="E107" s="37">
        <v>16</v>
      </c>
      <c r="F107" s="37">
        <v>18</v>
      </c>
      <c r="G107" s="37">
        <v>20</v>
      </c>
      <c r="I107" s="34">
        <f t="shared" si="13"/>
        <v>5</v>
      </c>
      <c r="J107" s="38">
        <f t="shared" si="23"/>
        <v>0.3125</v>
      </c>
      <c r="K107" s="34">
        <f t="shared" si="16"/>
        <v>-4</v>
      </c>
      <c r="M107" s="34">
        <f t="shared" si="14"/>
        <v>2</v>
      </c>
      <c r="N107" s="38">
        <f t="shared" si="24"/>
        <v>0.1111111111111111</v>
      </c>
      <c r="O107" s="34">
        <f t="shared" si="17"/>
        <v>-6</v>
      </c>
      <c r="Q107" s="34">
        <f t="shared" si="15"/>
        <v>2</v>
      </c>
      <c r="R107" s="38">
        <f t="shared" si="25"/>
        <v>0.1</v>
      </c>
      <c r="S107" s="34">
        <f t="shared" si="18"/>
        <v>-8</v>
      </c>
      <c r="U107" s="34" t="str">
        <f t="shared" si="19"/>
        <v>No Pass</v>
      </c>
      <c r="V107" s="34" t="str">
        <f t="shared" si="20"/>
        <v>Pass</v>
      </c>
      <c r="W107" s="34" t="str">
        <f t="shared" si="21"/>
        <v>Pass</v>
      </c>
      <c r="X107" s="34" t="str">
        <f t="shared" si="22"/>
        <v>Pass</v>
      </c>
    </row>
    <row r="108" spans="2:24" x14ac:dyDescent="0.25">
      <c r="B108" s="34">
        <v>26223</v>
      </c>
      <c r="D108" s="37">
        <v>19</v>
      </c>
      <c r="E108" s="37">
        <v>17</v>
      </c>
      <c r="F108" s="37">
        <v>16</v>
      </c>
      <c r="G108" s="37">
        <v>18</v>
      </c>
      <c r="I108" s="34">
        <f t="shared" si="13"/>
        <v>-2</v>
      </c>
      <c r="J108" s="38">
        <f t="shared" si="23"/>
        <v>-0.11764705882352941</v>
      </c>
      <c r="K108" s="34">
        <f t="shared" si="16"/>
        <v>-5</v>
      </c>
      <c r="M108" s="34">
        <f t="shared" si="14"/>
        <v>-1</v>
      </c>
      <c r="N108" s="38">
        <f t="shared" si="24"/>
        <v>-6.25E-2</v>
      </c>
      <c r="O108" s="34">
        <f t="shared" si="17"/>
        <v>-4</v>
      </c>
      <c r="Q108" s="34">
        <f t="shared" si="15"/>
        <v>2</v>
      </c>
      <c r="R108" s="38">
        <f t="shared" si="25"/>
        <v>0.1111111111111111</v>
      </c>
      <c r="S108" s="34">
        <f t="shared" si="18"/>
        <v>-6</v>
      </c>
      <c r="U108" s="34" t="str">
        <f t="shared" si="19"/>
        <v>Pass</v>
      </c>
      <c r="V108" s="34" t="str">
        <f t="shared" si="20"/>
        <v>Pass</v>
      </c>
      <c r="W108" s="34" t="str">
        <f t="shared" si="21"/>
        <v>Pass</v>
      </c>
      <c r="X108" s="34" t="str">
        <f t="shared" si="22"/>
        <v>Pass</v>
      </c>
    </row>
    <row r="109" spans="2:24" x14ac:dyDescent="0.25">
      <c r="B109" s="34">
        <v>26228</v>
      </c>
      <c r="D109" s="37">
        <v>25</v>
      </c>
      <c r="E109" s="37">
        <v>22</v>
      </c>
      <c r="F109" s="37">
        <v>22</v>
      </c>
      <c r="G109" s="37">
        <v>25</v>
      </c>
      <c r="I109" s="34">
        <f t="shared" si="13"/>
        <v>-3</v>
      </c>
      <c r="J109" s="38">
        <f t="shared" si="23"/>
        <v>-0.13636363636363635</v>
      </c>
      <c r="K109" s="34">
        <f t="shared" si="16"/>
        <v>-10</v>
      </c>
      <c r="M109" s="34">
        <f t="shared" si="14"/>
        <v>0</v>
      </c>
      <c r="N109" s="38">
        <f t="shared" si="24"/>
        <v>0</v>
      </c>
      <c r="O109" s="34">
        <f t="shared" si="17"/>
        <v>-10</v>
      </c>
      <c r="Q109" s="34">
        <f t="shared" si="15"/>
        <v>3</v>
      </c>
      <c r="R109" s="38">
        <f t="shared" si="25"/>
        <v>0.12</v>
      </c>
      <c r="S109" s="34">
        <f t="shared" si="18"/>
        <v>-13</v>
      </c>
      <c r="U109" s="34" t="str">
        <f t="shared" si="19"/>
        <v>Pass</v>
      </c>
      <c r="V109" s="34" t="str">
        <f t="shared" si="20"/>
        <v>Pass</v>
      </c>
      <c r="W109" s="34" t="str">
        <f t="shared" si="21"/>
        <v>Pass</v>
      </c>
      <c r="X109" s="34" t="str">
        <f t="shared" si="22"/>
        <v>Pass</v>
      </c>
    </row>
    <row r="110" spans="2:24" x14ac:dyDescent="0.25">
      <c r="B110" s="34">
        <v>26231</v>
      </c>
      <c r="D110" s="37">
        <v>25</v>
      </c>
      <c r="E110" s="34">
        <v>30</v>
      </c>
      <c r="F110" s="37">
        <v>29</v>
      </c>
      <c r="G110" s="37">
        <v>30</v>
      </c>
      <c r="I110" s="34">
        <f t="shared" si="13"/>
        <v>5</v>
      </c>
      <c r="J110" s="38">
        <f t="shared" si="23"/>
        <v>0.16666666666666666</v>
      </c>
      <c r="K110" s="34">
        <f t="shared" si="16"/>
        <v>-18</v>
      </c>
      <c r="M110" s="34">
        <f t="shared" si="14"/>
        <v>-1</v>
      </c>
      <c r="N110" s="38">
        <f t="shared" si="24"/>
        <v>-3.4482758620689655E-2</v>
      </c>
      <c r="O110" s="34">
        <f t="shared" si="17"/>
        <v>-17</v>
      </c>
      <c r="Q110" s="34">
        <f t="shared" si="15"/>
        <v>1</v>
      </c>
      <c r="R110" s="38">
        <f t="shared" si="25"/>
        <v>3.3333333333333333E-2</v>
      </c>
      <c r="S110" s="34">
        <f t="shared" si="18"/>
        <v>-18</v>
      </c>
      <c r="U110" s="34" t="str">
        <f t="shared" si="19"/>
        <v>Pass</v>
      </c>
      <c r="V110" s="34" t="str">
        <f t="shared" si="20"/>
        <v>Pass</v>
      </c>
      <c r="W110" s="34" t="str">
        <f t="shared" si="21"/>
        <v>Pass</v>
      </c>
      <c r="X110" s="34" t="str">
        <f t="shared" si="22"/>
        <v>Pass</v>
      </c>
    </row>
    <row r="111" spans="2:24" x14ac:dyDescent="0.25">
      <c r="B111" s="34">
        <v>26282</v>
      </c>
      <c r="D111" s="37">
        <v>25</v>
      </c>
      <c r="E111" s="34">
        <v>25</v>
      </c>
      <c r="F111" s="37">
        <v>25</v>
      </c>
      <c r="G111" s="37">
        <v>24</v>
      </c>
      <c r="I111" s="34">
        <f t="shared" si="13"/>
        <v>0</v>
      </c>
      <c r="J111" s="38">
        <f t="shared" si="23"/>
        <v>0</v>
      </c>
      <c r="K111" s="34">
        <f t="shared" si="16"/>
        <v>-13</v>
      </c>
      <c r="M111" s="34">
        <f t="shared" si="14"/>
        <v>0</v>
      </c>
      <c r="N111" s="38">
        <f t="shared" si="24"/>
        <v>0</v>
      </c>
      <c r="O111" s="34">
        <f t="shared" si="17"/>
        <v>-13</v>
      </c>
      <c r="Q111" s="34">
        <f t="shared" si="15"/>
        <v>-1</v>
      </c>
      <c r="R111" s="38">
        <f t="shared" si="25"/>
        <v>-4.1666666666666664E-2</v>
      </c>
      <c r="S111" s="34">
        <f t="shared" si="18"/>
        <v>-12</v>
      </c>
      <c r="U111" s="34" t="str">
        <f t="shared" si="19"/>
        <v>Pass</v>
      </c>
      <c r="V111" s="34" t="str">
        <f t="shared" si="20"/>
        <v>Pass</v>
      </c>
      <c r="W111" s="34" t="str">
        <f t="shared" si="21"/>
        <v>Pass</v>
      </c>
      <c r="X111" s="34" t="str">
        <f t="shared" si="22"/>
        <v>Pass</v>
      </c>
    </row>
    <row r="112" spans="2:24" x14ac:dyDescent="0.25">
      <c r="B112" s="34">
        <v>26288</v>
      </c>
      <c r="D112" s="37">
        <v>25</v>
      </c>
      <c r="E112" s="34">
        <v>27</v>
      </c>
      <c r="F112" s="37">
        <v>26</v>
      </c>
      <c r="G112" s="37">
        <v>29</v>
      </c>
      <c r="I112" s="34">
        <f t="shared" si="13"/>
        <v>2</v>
      </c>
      <c r="J112" s="38">
        <f t="shared" si="23"/>
        <v>7.407407407407407E-2</v>
      </c>
      <c r="K112" s="34">
        <f t="shared" si="16"/>
        <v>-15</v>
      </c>
      <c r="M112" s="34">
        <f t="shared" si="14"/>
        <v>-1</v>
      </c>
      <c r="N112" s="38">
        <f t="shared" si="24"/>
        <v>-3.8461538461538464E-2</v>
      </c>
      <c r="O112" s="34">
        <f t="shared" si="17"/>
        <v>-14</v>
      </c>
      <c r="Q112" s="34">
        <f t="shared" si="15"/>
        <v>3</v>
      </c>
      <c r="R112" s="38">
        <f t="shared" si="25"/>
        <v>0.10344827586206896</v>
      </c>
      <c r="S112" s="34">
        <f t="shared" si="18"/>
        <v>-17</v>
      </c>
      <c r="U112" s="34" t="str">
        <f t="shared" si="19"/>
        <v>Pass</v>
      </c>
      <c r="V112" s="34" t="str">
        <f t="shared" si="20"/>
        <v>Pass</v>
      </c>
      <c r="W112" s="34" t="str">
        <f t="shared" si="21"/>
        <v>Pass</v>
      </c>
      <c r="X112" s="34" t="str">
        <f t="shared" si="22"/>
        <v>Pass</v>
      </c>
    </row>
    <row r="113" spans="2:24" x14ac:dyDescent="0.25">
      <c r="B113" s="34">
        <v>26300</v>
      </c>
      <c r="D113" s="37">
        <v>25</v>
      </c>
      <c r="E113" s="34">
        <v>25</v>
      </c>
      <c r="F113" s="37">
        <v>23</v>
      </c>
      <c r="G113" s="37">
        <v>24</v>
      </c>
      <c r="I113" s="34">
        <f t="shared" si="13"/>
        <v>0</v>
      </c>
      <c r="J113" s="38">
        <f t="shared" si="23"/>
        <v>0</v>
      </c>
      <c r="K113" s="34">
        <f t="shared" si="16"/>
        <v>-13</v>
      </c>
      <c r="M113" s="34">
        <f t="shared" si="14"/>
        <v>-2</v>
      </c>
      <c r="N113" s="38">
        <f t="shared" si="24"/>
        <v>-8.6956521739130432E-2</v>
      </c>
      <c r="O113" s="34">
        <f t="shared" si="17"/>
        <v>-11</v>
      </c>
      <c r="Q113" s="34">
        <f t="shared" si="15"/>
        <v>1</v>
      </c>
      <c r="R113" s="38">
        <f t="shared" si="25"/>
        <v>4.1666666666666664E-2</v>
      </c>
      <c r="S113" s="34">
        <f t="shared" si="18"/>
        <v>-12</v>
      </c>
      <c r="U113" s="34" t="str">
        <f t="shared" si="19"/>
        <v>Pass</v>
      </c>
      <c r="V113" s="34" t="str">
        <f t="shared" si="20"/>
        <v>Pass</v>
      </c>
      <c r="W113" s="34" t="str">
        <f t="shared" si="21"/>
        <v>Pass</v>
      </c>
      <c r="X113" s="34" t="str">
        <f t="shared" si="22"/>
        <v>Pass</v>
      </c>
    </row>
    <row r="114" spans="2:24" x14ac:dyDescent="0.25">
      <c r="B114" s="34">
        <v>26304</v>
      </c>
      <c r="D114" s="37">
        <v>25</v>
      </c>
      <c r="E114" s="34">
        <v>27</v>
      </c>
      <c r="F114" s="37">
        <v>25</v>
      </c>
      <c r="G114" s="37">
        <v>27</v>
      </c>
      <c r="I114" s="34">
        <f t="shared" si="13"/>
        <v>2</v>
      </c>
      <c r="J114" s="38">
        <f t="shared" si="23"/>
        <v>7.407407407407407E-2</v>
      </c>
      <c r="K114" s="34">
        <f t="shared" si="16"/>
        <v>-15</v>
      </c>
      <c r="M114" s="34">
        <f t="shared" si="14"/>
        <v>-2</v>
      </c>
      <c r="N114" s="38">
        <f t="shared" si="24"/>
        <v>-0.08</v>
      </c>
      <c r="O114" s="34">
        <f t="shared" si="17"/>
        <v>-13</v>
      </c>
      <c r="Q114" s="34">
        <f t="shared" si="15"/>
        <v>2</v>
      </c>
      <c r="R114" s="38">
        <f t="shared" si="25"/>
        <v>7.407407407407407E-2</v>
      </c>
      <c r="S114" s="34">
        <f t="shared" si="18"/>
        <v>-15</v>
      </c>
      <c r="U114" s="34" t="str">
        <f t="shared" si="19"/>
        <v>Pass</v>
      </c>
      <c r="V114" s="34" t="str">
        <f t="shared" si="20"/>
        <v>Pass</v>
      </c>
      <c r="W114" s="34" t="str">
        <f t="shared" si="21"/>
        <v>Pass</v>
      </c>
      <c r="X114" s="34" t="str">
        <f t="shared" si="22"/>
        <v>Pass</v>
      </c>
    </row>
    <row r="115" spans="2:24" x14ac:dyDescent="0.25">
      <c r="B115" s="34">
        <v>26324</v>
      </c>
      <c r="D115" s="37">
        <v>19</v>
      </c>
      <c r="E115" s="37">
        <v>17</v>
      </c>
      <c r="F115" s="37">
        <v>19</v>
      </c>
      <c r="G115" s="37">
        <v>19</v>
      </c>
      <c r="I115" s="34">
        <f t="shared" si="13"/>
        <v>-2</v>
      </c>
      <c r="J115" s="38">
        <f t="shared" si="23"/>
        <v>-0.11764705882352941</v>
      </c>
      <c r="K115" s="34">
        <f t="shared" si="16"/>
        <v>-5</v>
      </c>
      <c r="M115" s="34">
        <f t="shared" si="14"/>
        <v>2</v>
      </c>
      <c r="N115" s="38">
        <f t="shared" si="24"/>
        <v>0.10526315789473684</v>
      </c>
      <c r="O115" s="34">
        <f t="shared" si="17"/>
        <v>-7</v>
      </c>
      <c r="Q115" s="34">
        <f t="shared" si="15"/>
        <v>0</v>
      </c>
      <c r="R115" s="38">
        <f t="shared" si="25"/>
        <v>0</v>
      </c>
      <c r="S115" s="34">
        <f t="shared" si="18"/>
        <v>-7</v>
      </c>
      <c r="U115" s="34" t="str">
        <f t="shared" si="19"/>
        <v>Pass</v>
      </c>
      <c r="V115" s="34" t="str">
        <f t="shared" si="20"/>
        <v>Pass</v>
      </c>
      <c r="W115" s="34" t="str">
        <f t="shared" si="21"/>
        <v>Pass</v>
      </c>
      <c r="X115" s="34" t="str">
        <f t="shared" si="22"/>
        <v>Pass</v>
      </c>
    </row>
    <row r="116" spans="2:24" x14ac:dyDescent="0.25">
      <c r="B116" s="34">
        <v>26332</v>
      </c>
      <c r="D116" s="37">
        <v>25</v>
      </c>
      <c r="E116" s="34">
        <v>25</v>
      </c>
      <c r="F116" s="37">
        <v>26</v>
      </c>
      <c r="G116" s="37">
        <v>26</v>
      </c>
      <c r="I116" s="34">
        <f t="shared" si="13"/>
        <v>0</v>
      </c>
      <c r="J116" s="38">
        <f t="shared" si="23"/>
        <v>0</v>
      </c>
      <c r="K116" s="34">
        <f t="shared" si="16"/>
        <v>-13</v>
      </c>
      <c r="M116" s="34">
        <f t="shared" si="14"/>
        <v>1</v>
      </c>
      <c r="N116" s="38">
        <f t="shared" si="24"/>
        <v>3.8461538461538464E-2</v>
      </c>
      <c r="O116" s="34">
        <f t="shared" si="17"/>
        <v>-14</v>
      </c>
      <c r="Q116" s="34">
        <f t="shared" si="15"/>
        <v>0</v>
      </c>
      <c r="R116" s="38">
        <f t="shared" si="25"/>
        <v>0</v>
      </c>
      <c r="S116" s="34">
        <f t="shared" si="18"/>
        <v>-14</v>
      </c>
      <c r="U116" s="34" t="str">
        <f t="shared" si="19"/>
        <v>Pass</v>
      </c>
      <c r="V116" s="34" t="str">
        <f t="shared" si="20"/>
        <v>Pass</v>
      </c>
      <c r="W116" s="34" t="str">
        <f t="shared" si="21"/>
        <v>Pass</v>
      </c>
      <c r="X116" s="34" t="str">
        <f t="shared" si="22"/>
        <v>Pass</v>
      </c>
    </row>
    <row r="117" spans="2:24" x14ac:dyDescent="0.25">
      <c r="B117" s="34">
        <v>26334</v>
      </c>
      <c r="D117" s="37">
        <v>25</v>
      </c>
      <c r="E117" s="34">
        <v>25</v>
      </c>
      <c r="F117" s="37">
        <v>25</v>
      </c>
      <c r="G117" s="37">
        <v>24</v>
      </c>
      <c r="I117" s="34">
        <f t="shared" si="13"/>
        <v>0</v>
      </c>
      <c r="J117" s="38">
        <f t="shared" si="23"/>
        <v>0</v>
      </c>
      <c r="K117" s="34">
        <f t="shared" si="16"/>
        <v>-13</v>
      </c>
      <c r="M117" s="34">
        <f t="shared" si="14"/>
        <v>0</v>
      </c>
      <c r="N117" s="38">
        <f t="shared" si="24"/>
        <v>0</v>
      </c>
      <c r="O117" s="34">
        <f t="shared" si="17"/>
        <v>-13</v>
      </c>
      <c r="Q117" s="34">
        <f t="shared" si="15"/>
        <v>-1</v>
      </c>
      <c r="R117" s="38">
        <f t="shared" si="25"/>
        <v>-4.1666666666666664E-2</v>
      </c>
      <c r="S117" s="34">
        <f t="shared" si="18"/>
        <v>-12</v>
      </c>
      <c r="U117" s="34" t="str">
        <f t="shared" si="19"/>
        <v>Pass</v>
      </c>
      <c r="V117" s="34" t="str">
        <f t="shared" si="20"/>
        <v>Pass</v>
      </c>
      <c r="W117" s="34" t="str">
        <f t="shared" si="21"/>
        <v>Pass</v>
      </c>
      <c r="X117" s="34" t="str">
        <f t="shared" si="22"/>
        <v>Pass</v>
      </c>
    </row>
    <row r="118" spans="2:24" x14ac:dyDescent="0.25">
      <c r="B118" s="34">
        <v>26340</v>
      </c>
      <c r="D118" s="37">
        <v>25</v>
      </c>
      <c r="E118" s="34">
        <v>25</v>
      </c>
      <c r="F118" s="37">
        <v>26</v>
      </c>
      <c r="G118" s="37">
        <v>28</v>
      </c>
      <c r="I118" s="34">
        <f t="shared" si="13"/>
        <v>0</v>
      </c>
      <c r="J118" s="38">
        <f t="shared" si="23"/>
        <v>0</v>
      </c>
      <c r="K118" s="34">
        <f t="shared" si="16"/>
        <v>-13</v>
      </c>
      <c r="M118" s="34">
        <f t="shared" si="14"/>
        <v>1</v>
      </c>
      <c r="N118" s="38">
        <f t="shared" si="24"/>
        <v>3.8461538461538464E-2</v>
      </c>
      <c r="O118" s="34">
        <f t="shared" si="17"/>
        <v>-14</v>
      </c>
      <c r="Q118" s="34">
        <f t="shared" si="15"/>
        <v>2</v>
      </c>
      <c r="R118" s="38">
        <f t="shared" si="25"/>
        <v>7.1428571428571425E-2</v>
      </c>
      <c r="S118" s="34">
        <f t="shared" si="18"/>
        <v>-16</v>
      </c>
      <c r="U118" s="34" t="str">
        <f t="shared" si="19"/>
        <v>Pass</v>
      </c>
      <c r="V118" s="34" t="str">
        <f t="shared" si="20"/>
        <v>Pass</v>
      </c>
      <c r="W118" s="34" t="str">
        <f t="shared" si="21"/>
        <v>Pass</v>
      </c>
      <c r="X118" s="34" t="str">
        <f t="shared" si="22"/>
        <v>Pass</v>
      </c>
    </row>
    <row r="119" spans="2:24" x14ac:dyDescent="0.25">
      <c r="B119" s="34">
        <v>26342</v>
      </c>
      <c r="D119" s="37">
        <v>25</v>
      </c>
      <c r="E119" s="34">
        <v>25</v>
      </c>
      <c r="F119" s="37">
        <v>26</v>
      </c>
      <c r="G119" s="37">
        <v>27</v>
      </c>
      <c r="I119" s="34">
        <f t="shared" si="13"/>
        <v>0</v>
      </c>
      <c r="J119" s="38">
        <f t="shared" si="23"/>
        <v>0</v>
      </c>
      <c r="K119" s="34">
        <f t="shared" si="16"/>
        <v>-13</v>
      </c>
      <c r="M119" s="34">
        <f t="shared" si="14"/>
        <v>1</v>
      </c>
      <c r="N119" s="38">
        <f t="shared" si="24"/>
        <v>3.8461538461538464E-2</v>
      </c>
      <c r="O119" s="34">
        <f t="shared" si="17"/>
        <v>-14</v>
      </c>
      <c r="Q119" s="34">
        <f t="shared" si="15"/>
        <v>1</v>
      </c>
      <c r="R119" s="38">
        <f t="shared" si="25"/>
        <v>3.7037037037037035E-2</v>
      </c>
      <c r="S119" s="34">
        <f t="shared" si="18"/>
        <v>-15</v>
      </c>
      <c r="U119" s="34" t="str">
        <f t="shared" si="19"/>
        <v>Pass</v>
      </c>
      <c r="V119" s="34" t="str">
        <f t="shared" si="20"/>
        <v>Pass</v>
      </c>
      <c r="W119" s="34" t="str">
        <f t="shared" si="21"/>
        <v>Pass</v>
      </c>
      <c r="X119" s="34" t="str">
        <f t="shared" si="22"/>
        <v>Pass</v>
      </c>
    </row>
    <row r="120" spans="2:24" x14ac:dyDescent="0.25">
      <c r="B120" s="34">
        <v>26355</v>
      </c>
      <c r="D120" s="37">
        <v>17</v>
      </c>
      <c r="E120" s="34">
        <v>25</v>
      </c>
      <c r="F120" s="37">
        <v>26</v>
      </c>
      <c r="G120" s="37">
        <v>28</v>
      </c>
      <c r="I120" s="34">
        <f t="shared" si="13"/>
        <v>8</v>
      </c>
      <c r="J120" s="38">
        <f t="shared" si="23"/>
        <v>0.32</v>
      </c>
      <c r="K120" s="34">
        <f t="shared" si="16"/>
        <v>-13</v>
      </c>
      <c r="M120" s="34">
        <f t="shared" si="14"/>
        <v>1</v>
      </c>
      <c r="N120" s="38">
        <f t="shared" si="24"/>
        <v>3.8461538461538464E-2</v>
      </c>
      <c r="O120" s="34">
        <f t="shared" si="17"/>
        <v>-14</v>
      </c>
      <c r="Q120" s="34">
        <f t="shared" si="15"/>
        <v>2</v>
      </c>
      <c r="R120" s="38">
        <f t="shared" si="25"/>
        <v>7.1428571428571425E-2</v>
      </c>
      <c r="S120" s="34">
        <f t="shared" si="18"/>
        <v>-16</v>
      </c>
      <c r="U120" s="34" t="str">
        <f t="shared" si="19"/>
        <v>Pass</v>
      </c>
      <c r="V120" s="34" t="str">
        <f t="shared" si="20"/>
        <v>Pass</v>
      </c>
      <c r="W120" s="34" t="str">
        <f t="shared" si="21"/>
        <v>Pass</v>
      </c>
      <c r="X120" s="34" t="str">
        <f t="shared" si="22"/>
        <v>Pass</v>
      </c>
    </row>
    <row r="121" spans="2:24" x14ac:dyDescent="0.25">
      <c r="B121" s="34">
        <v>26373</v>
      </c>
      <c r="D121" s="37">
        <v>25</v>
      </c>
      <c r="E121" s="37">
        <v>25</v>
      </c>
      <c r="F121" s="37">
        <v>30</v>
      </c>
      <c r="G121" s="37">
        <v>27</v>
      </c>
      <c r="I121" s="34">
        <f t="shared" si="13"/>
        <v>0</v>
      </c>
      <c r="J121" s="38">
        <f t="shared" si="23"/>
        <v>0</v>
      </c>
      <c r="K121" s="34">
        <f t="shared" si="16"/>
        <v>-13</v>
      </c>
      <c r="M121" s="34">
        <f t="shared" si="14"/>
        <v>5</v>
      </c>
      <c r="N121" s="38">
        <f t="shared" si="24"/>
        <v>0.16666666666666666</v>
      </c>
      <c r="O121" s="34">
        <f t="shared" si="17"/>
        <v>-18</v>
      </c>
      <c r="Q121" s="34">
        <f t="shared" si="15"/>
        <v>-3</v>
      </c>
      <c r="R121" s="38">
        <f t="shared" si="25"/>
        <v>-0.1111111111111111</v>
      </c>
      <c r="S121" s="34">
        <f t="shared" si="18"/>
        <v>-15</v>
      </c>
      <c r="U121" s="34" t="str">
        <f t="shared" si="19"/>
        <v>Pass</v>
      </c>
      <c r="V121" s="34" t="str">
        <f t="shared" si="20"/>
        <v>Pass</v>
      </c>
      <c r="W121" s="34" t="str">
        <f t="shared" si="21"/>
        <v>Pass</v>
      </c>
      <c r="X121" s="34" t="str">
        <f t="shared" si="22"/>
        <v>Pass</v>
      </c>
    </row>
    <row r="122" spans="2:24" x14ac:dyDescent="0.25">
      <c r="B122" s="34">
        <v>26374</v>
      </c>
      <c r="D122" s="37">
        <v>25</v>
      </c>
      <c r="E122" s="34">
        <v>20</v>
      </c>
      <c r="F122" s="37">
        <v>15</v>
      </c>
      <c r="G122" s="37">
        <v>20</v>
      </c>
      <c r="I122" s="34">
        <f t="shared" si="13"/>
        <v>-5</v>
      </c>
      <c r="J122" s="38">
        <f t="shared" si="23"/>
        <v>-0.25</v>
      </c>
      <c r="K122" s="34">
        <f t="shared" si="16"/>
        <v>-8</v>
      </c>
      <c r="M122" s="34">
        <f t="shared" si="14"/>
        <v>-5</v>
      </c>
      <c r="N122" s="38">
        <f t="shared" si="24"/>
        <v>-0.33333333333333331</v>
      </c>
      <c r="O122" s="34">
        <f t="shared" si="17"/>
        <v>-3</v>
      </c>
      <c r="Q122" s="34">
        <f t="shared" si="15"/>
        <v>5</v>
      </c>
      <c r="R122" s="38">
        <f t="shared" si="25"/>
        <v>0.25</v>
      </c>
      <c r="S122" s="34">
        <f t="shared" si="18"/>
        <v>-8</v>
      </c>
      <c r="U122" s="34" t="str">
        <f t="shared" si="19"/>
        <v>Pass</v>
      </c>
      <c r="V122" s="34" t="str">
        <f t="shared" si="20"/>
        <v>Pass</v>
      </c>
      <c r="W122" s="34" t="str">
        <f t="shared" si="21"/>
        <v>Pass</v>
      </c>
      <c r="X122" s="34" t="str">
        <f t="shared" si="22"/>
        <v>Pass</v>
      </c>
    </row>
    <row r="123" spans="2:24" x14ac:dyDescent="0.25">
      <c r="B123" s="34">
        <v>26382</v>
      </c>
      <c r="D123" s="37">
        <v>25</v>
      </c>
      <c r="E123" s="34">
        <v>34</v>
      </c>
      <c r="F123" s="37">
        <v>35</v>
      </c>
      <c r="G123" s="37">
        <v>36</v>
      </c>
      <c r="I123" s="34">
        <f t="shared" si="13"/>
        <v>9</v>
      </c>
      <c r="J123" s="38">
        <f t="shared" si="23"/>
        <v>0.26470588235294118</v>
      </c>
      <c r="K123" s="34">
        <f t="shared" si="16"/>
        <v>-22</v>
      </c>
      <c r="M123" s="34">
        <f t="shared" si="14"/>
        <v>1</v>
      </c>
      <c r="N123" s="38">
        <f t="shared" si="24"/>
        <v>2.8571428571428571E-2</v>
      </c>
      <c r="O123" s="34">
        <f t="shared" si="17"/>
        <v>-23</v>
      </c>
      <c r="Q123" s="34">
        <f t="shared" si="15"/>
        <v>1</v>
      </c>
      <c r="R123" s="38">
        <f t="shared" si="25"/>
        <v>2.7777777777777776E-2</v>
      </c>
      <c r="S123" s="34">
        <f t="shared" si="18"/>
        <v>-24</v>
      </c>
      <c r="U123" s="34" t="str">
        <f t="shared" si="19"/>
        <v>Pass</v>
      </c>
      <c r="V123" s="34" t="str">
        <f t="shared" si="20"/>
        <v>Pass</v>
      </c>
      <c r="W123" s="34" t="str">
        <f t="shared" si="21"/>
        <v>Pass</v>
      </c>
      <c r="X123" s="34" t="str">
        <f t="shared" si="22"/>
        <v>Pass</v>
      </c>
    </row>
    <row r="124" spans="2:24" x14ac:dyDescent="0.25">
      <c r="B124" s="34">
        <v>26392</v>
      </c>
      <c r="D124" s="37">
        <v>25</v>
      </c>
      <c r="E124" s="34">
        <v>30</v>
      </c>
      <c r="F124" s="37">
        <v>22</v>
      </c>
      <c r="G124" s="37">
        <v>22</v>
      </c>
      <c r="I124" s="34">
        <f t="shared" si="13"/>
        <v>5</v>
      </c>
      <c r="J124" s="38">
        <f t="shared" si="23"/>
        <v>0.16666666666666666</v>
      </c>
      <c r="K124" s="34">
        <f t="shared" si="16"/>
        <v>-18</v>
      </c>
      <c r="M124" s="34">
        <f t="shared" si="14"/>
        <v>-8</v>
      </c>
      <c r="N124" s="38">
        <f t="shared" si="24"/>
        <v>-0.36363636363636365</v>
      </c>
      <c r="O124" s="34">
        <f t="shared" si="17"/>
        <v>-10</v>
      </c>
      <c r="Q124" s="34">
        <f t="shared" si="15"/>
        <v>0</v>
      </c>
      <c r="R124" s="38">
        <f t="shared" si="25"/>
        <v>0</v>
      </c>
      <c r="S124" s="34">
        <f t="shared" si="18"/>
        <v>-10</v>
      </c>
      <c r="U124" s="34" t="str">
        <f t="shared" si="19"/>
        <v>Pass</v>
      </c>
      <c r="V124" s="34" t="str">
        <f t="shared" si="20"/>
        <v>Pass</v>
      </c>
      <c r="W124" s="34" t="str">
        <f t="shared" si="21"/>
        <v>Pass</v>
      </c>
      <c r="X124" s="34" t="str">
        <f t="shared" si="22"/>
        <v>Pass</v>
      </c>
    </row>
    <row r="125" spans="2:24" x14ac:dyDescent="0.25">
      <c r="B125" s="34">
        <v>26414</v>
      </c>
      <c r="D125" s="37">
        <v>25</v>
      </c>
      <c r="E125" s="34">
        <v>27</v>
      </c>
      <c r="F125" s="37">
        <v>26</v>
      </c>
      <c r="G125" s="37">
        <v>46</v>
      </c>
      <c r="I125" s="34">
        <f t="shared" si="13"/>
        <v>2</v>
      </c>
      <c r="J125" s="38">
        <f t="shared" si="23"/>
        <v>7.407407407407407E-2</v>
      </c>
      <c r="K125" s="34">
        <f t="shared" si="16"/>
        <v>-15</v>
      </c>
      <c r="M125" s="34">
        <f t="shared" si="14"/>
        <v>-1</v>
      </c>
      <c r="N125" s="38">
        <f t="shared" si="24"/>
        <v>-3.8461538461538464E-2</v>
      </c>
      <c r="O125" s="34">
        <f t="shared" si="17"/>
        <v>-14</v>
      </c>
      <c r="Q125" s="34">
        <f t="shared" si="15"/>
        <v>20</v>
      </c>
      <c r="R125" s="38">
        <f t="shared" si="25"/>
        <v>0.43478260869565216</v>
      </c>
      <c r="S125" s="34">
        <f t="shared" si="18"/>
        <v>-34</v>
      </c>
      <c r="U125" s="34" t="str">
        <f t="shared" si="19"/>
        <v>Pass</v>
      </c>
      <c r="V125" s="34" t="str">
        <f t="shared" si="20"/>
        <v>Pass</v>
      </c>
      <c r="W125" s="34" t="str">
        <f t="shared" si="21"/>
        <v>Pass</v>
      </c>
      <c r="X125" s="34" t="str">
        <f t="shared" si="22"/>
        <v>Pass</v>
      </c>
    </row>
    <row r="126" spans="2:24" x14ac:dyDescent="0.25">
      <c r="B126" s="34">
        <v>26420</v>
      </c>
      <c r="D126" s="37">
        <v>25</v>
      </c>
      <c r="E126" s="34">
        <v>15</v>
      </c>
      <c r="F126" s="37">
        <v>18</v>
      </c>
      <c r="G126" s="37">
        <v>20</v>
      </c>
      <c r="I126" s="34">
        <f t="shared" si="13"/>
        <v>-10</v>
      </c>
      <c r="J126" s="38">
        <f t="shared" si="23"/>
        <v>-0.66666666666666663</v>
      </c>
      <c r="K126" s="34">
        <f t="shared" si="16"/>
        <v>-3</v>
      </c>
      <c r="M126" s="34">
        <f t="shared" si="14"/>
        <v>3</v>
      </c>
      <c r="N126" s="38">
        <f t="shared" si="24"/>
        <v>0.16666666666666666</v>
      </c>
      <c r="O126" s="34">
        <f t="shared" si="17"/>
        <v>-6</v>
      </c>
      <c r="Q126" s="34">
        <f t="shared" si="15"/>
        <v>2</v>
      </c>
      <c r="R126" s="38">
        <f t="shared" si="25"/>
        <v>0.1</v>
      </c>
      <c r="S126" s="34">
        <f t="shared" si="18"/>
        <v>-8</v>
      </c>
      <c r="U126" s="34" t="str">
        <f t="shared" si="19"/>
        <v>Pass</v>
      </c>
      <c r="V126" s="34" t="str">
        <f t="shared" si="20"/>
        <v>Pass</v>
      </c>
      <c r="W126" s="34" t="str">
        <f t="shared" si="21"/>
        <v>Pass</v>
      </c>
      <c r="X126" s="34" t="str">
        <f t="shared" si="22"/>
        <v>Pass</v>
      </c>
    </row>
    <row r="127" spans="2:24" x14ac:dyDescent="0.25">
      <c r="B127" s="34">
        <v>26423</v>
      </c>
      <c r="D127" s="37">
        <v>25</v>
      </c>
      <c r="E127" s="34">
        <v>25</v>
      </c>
      <c r="F127" s="37">
        <v>19</v>
      </c>
      <c r="G127" s="37">
        <v>25</v>
      </c>
      <c r="I127" s="34">
        <f t="shared" si="13"/>
        <v>0</v>
      </c>
      <c r="J127" s="38">
        <f t="shared" si="23"/>
        <v>0</v>
      </c>
      <c r="K127" s="34">
        <f t="shared" si="16"/>
        <v>-13</v>
      </c>
      <c r="M127" s="34">
        <f t="shared" si="14"/>
        <v>-6</v>
      </c>
      <c r="N127" s="38">
        <f t="shared" si="24"/>
        <v>-0.31578947368421051</v>
      </c>
      <c r="O127" s="34">
        <f t="shared" si="17"/>
        <v>-7</v>
      </c>
      <c r="Q127" s="34">
        <f t="shared" si="15"/>
        <v>6</v>
      </c>
      <c r="R127" s="38">
        <f t="shared" si="25"/>
        <v>0.24</v>
      </c>
      <c r="S127" s="34">
        <f t="shared" si="18"/>
        <v>-13</v>
      </c>
      <c r="U127" s="34" t="str">
        <f t="shared" si="19"/>
        <v>Pass</v>
      </c>
      <c r="V127" s="34" t="str">
        <f t="shared" si="20"/>
        <v>Pass</v>
      </c>
      <c r="W127" s="34" t="str">
        <f t="shared" si="21"/>
        <v>Pass</v>
      </c>
      <c r="X127" s="34" t="str">
        <f t="shared" si="22"/>
        <v>Pass</v>
      </c>
    </row>
    <row r="128" spans="2:24" x14ac:dyDescent="0.25">
      <c r="B128" s="34">
        <v>26437</v>
      </c>
      <c r="D128" s="37">
        <v>25</v>
      </c>
      <c r="E128" s="34">
        <v>28</v>
      </c>
      <c r="F128" s="37">
        <v>20</v>
      </c>
      <c r="G128" s="37">
        <v>26</v>
      </c>
      <c r="I128" s="34">
        <f t="shared" si="13"/>
        <v>3</v>
      </c>
      <c r="J128" s="38">
        <f t="shared" si="23"/>
        <v>0.10714285714285714</v>
      </c>
      <c r="K128" s="34">
        <f t="shared" si="16"/>
        <v>-16</v>
      </c>
      <c r="M128" s="34">
        <f t="shared" si="14"/>
        <v>-8</v>
      </c>
      <c r="N128" s="38">
        <f t="shared" si="24"/>
        <v>-0.4</v>
      </c>
      <c r="O128" s="34">
        <f t="shared" si="17"/>
        <v>-8</v>
      </c>
      <c r="Q128" s="34">
        <f t="shared" si="15"/>
        <v>6</v>
      </c>
      <c r="R128" s="38">
        <f t="shared" si="25"/>
        <v>0.23076923076923078</v>
      </c>
      <c r="S128" s="34">
        <f t="shared" si="18"/>
        <v>-14</v>
      </c>
      <c r="U128" s="34" t="str">
        <f t="shared" si="19"/>
        <v>Pass</v>
      </c>
      <c r="V128" s="34" t="str">
        <f t="shared" si="20"/>
        <v>Pass</v>
      </c>
      <c r="W128" s="34" t="str">
        <f t="shared" si="21"/>
        <v>Pass</v>
      </c>
      <c r="X128" s="34" t="str">
        <f t="shared" si="22"/>
        <v>Pass</v>
      </c>
    </row>
    <row r="129" spans="2:24" x14ac:dyDescent="0.25">
      <c r="B129" s="34">
        <v>26450</v>
      </c>
      <c r="D129" s="37">
        <v>25</v>
      </c>
      <c r="E129" s="34">
        <v>25</v>
      </c>
      <c r="F129" s="37">
        <v>24</v>
      </c>
      <c r="G129" s="37">
        <v>24</v>
      </c>
      <c r="I129" s="34">
        <f t="shared" si="13"/>
        <v>0</v>
      </c>
      <c r="J129" s="38">
        <f t="shared" si="23"/>
        <v>0</v>
      </c>
      <c r="K129" s="34">
        <f t="shared" si="16"/>
        <v>-13</v>
      </c>
      <c r="M129" s="34">
        <f t="shared" si="14"/>
        <v>-1</v>
      </c>
      <c r="N129" s="38">
        <f t="shared" si="24"/>
        <v>-4.1666666666666664E-2</v>
      </c>
      <c r="O129" s="34">
        <f t="shared" si="17"/>
        <v>-12</v>
      </c>
      <c r="Q129" s="34">
        <f t="shared" si="15"/>
        <v>0</v>
      </c>
      <c r="R129" s="38">
        <f t="shared" si="25"/>
        <v>0</v>
      </c>
      <c r="S129" s="34">
        <f t="shared" si="18"/>
        <v>-12</v>
      </c>
      <c r="U129" s="34" t="str">
        <f t="shared" si="19"/>
        <v>Pass</v>
      </c>
      <c r="V129" s="34" t="str">
        <f t="shared" si="20"/>
        <v>Pass</v>
      </c>
      <c r="W129" s="34" t="str">
        <f t="shared" si="21"/>
        <v>Pass</v>
      </c>
      <c r="X129" s="34" t="str">
        <f t="shared" si="22"/>
        <v>Pass</v>
      </c>
    </row>
    <row r="130" spans="2:24" x14ac:dyDescent="0.25">
      <c r="B130" s="34">
        <v>26451</v>
      </c>
      <c r="D130" s="37">
        <v>25</v>
      </c>
      <c r="E130" s="34">
        <v>50</v>
      </c>
      <c r="F130" s="37">
        <v>29</v>
      </c>
      <c r="G130" s="37">
        <v>31</v>
      </c>
      <c r="I130" s="34">
        <f t="shared" si="13"/>
        <v>25</v>
      </c>
      <c r="J130" s="38">
        <f t="shared" si="23"/>
        <v>0.5</v>
      </c>
      <c r="K130" s="34">
        <f t="shared" si="16"/>
        <v>-38</v>
      </c>
      <c r="M130" s="34">
        <f t="shared" si="14"/>
        <v>-21</v>
      </c>
      <c r="N130" s="38">
        <f t="shared" si="24"/>
        <v>-0.72413793103448276</v>
      </c>
      <c r="O130" s="34">
        <f t="shared" si="17"/>
        <v>-17</v>
      </c>
      <c r="Q130" s="34">
        <f t="shared" si="15"/>
        <v>2</v>
      </c>
      <c r="R130" s="38">
        <f t="shared" si="25"/>
        <v>6.4516129032258063E-2</v>
      </c>
      <c r="S130" s="34">
        <f t="shared" si="18"/>
        <v>-19</v>
      </c>
      <c r="U130" s="34" t="str">
        <f t="shared" si="19"/>
        <v>Pass</v>
      </c>
      <c r="V130" s="34" t="str">
        <f t="shared" si="20"/>
        <v>Pass</v>
      </c>
      <c r="W130" s="34" t="str">
        <f t="shared" si="21"/>
        <v>Pass</v>
      </c>
      <c r="X130" s="34" t="str">
        <f t="shared" si="22"/>
        <v>Pass</v>
      </c>
    </row>
    <row r="131" spans="2:24" x14ac:dyDescent="0.25">
      <c r="B131" s="34">
        <v>26456</v>
      </c>
      <c r="D131" s="37">
        <v>25</v>
      </c>
      <c r="E131" s="34">
        <v>36</v>
      </c>
      <c r="F131" s="37">
        <v>25</v>
      </c>
      <c r="G131" s="37">
        <v>25</v>
      </c>
      <c r="I131" s="34">
        <f t="shared" si="13"/>
        <v>11</v>
      </c>
      <c r="J131" s="38">
        <f t="shared" si="23"/>
        <v>0.30555555555555558</v>
      </c>
      <c r="K131" s="34">
        <f t="shared" si="16"/>
        <v>-24</v>
      </c>
      <c r="M131" s="34">
        <f t="shared" si="14"/>
        <v>-11</v>
      </c>
      <c r="N131" s="38">
        <f t="shared" si="24"/>
        <v>-0.44</v>
      </c>
      <c r="O131" s="34">
        <f t="shared" si="17"/>
        <v>-13</v>
      </c>
      <c r="Q131" s="34">
        <f t="shared" si="15"/>
        <v>0</v>
      </c>
      <c r="R131" s="38">
        <f t="shared" si="25"/>
        <v>0</v>
      </c>
      <c r="S131" s="34">
        <f t="shared" si="18"/>
        <v>-13</v>
      </c>
      <c r="U131" s="34" t="str">
        <f t="shared" si="19"/>
        <v>Pass</v>
      </c>
      <c r="V131" s="34" t="str">
        <f t="shared" si="20"/>
        <v>Pass</v>
      </c>
      <c r="W131" s="34" t="str">
        <f t="shared" si="21"/>
        <v>Pass</v>
      </c>
      <c r="X131" s="34" t="str">
        <f t="shared" si="22"/>
        <v>Pass</v>
      </c>
    </row>
    <row r="132" spans="2:24" x14ac:dyDescent="0.25">
      <c r="B132" s="34">
        <v>26461</v>
      </c>
      <c r="D132" s="37">
        <v>25</v>
      </c>
      <c r="E132" s="34">
        <v>25</v>
      </c>
      <c r="F132" s="37">
        <v>26</v>
      </c>
      <c r="G132" s="37">
        <v>30</v>
      </c>
      <c r="I132" s="34">
        <f t="shared" ref="I132:I159" si="26">E132-D132</f>
        <v>0</v>
      </c>
      <c r="J132" s="38">
        <f t="shared" si="23"/>
        <v>0</v>
      </c>
      <c r="K132" s="34">
        <f t="shared" si="16"/>
        <v>-13</v>
      </c>
      <c r="M132" s="34">
        <f t="shared" ref="M132:M159" si="27">F132-E132</f>
        <v>1</v>
      </c>
      <c r="N132" s="38">
        <f t="shared" si="24"/>
        <v>3.8461538461538464E-2</v>
      </c>
      <c r="O132" s="34">
        <f t="shared" si="17"/>
        <v>-14</v>
      </c>
      <c r="Q132" s="34">
        <f t="shared" ref="Q132:Q159" si="28">G132-F132</f>
        <v>4</v>
      </c>
      <c r="R132" s="38">
        <f t="shared" si="25"/>
        <v>0.13333333333333333</v>
      </c>
      <c r="S132" s="34">
        <f t="shared" si="18"/>
        <v>-18</v>
      </c>
      <c r="U132" s="34" t="str">
        <f t="shared" si="19"/>
        <v>Pass</v>
      </c>
      <c r="V132" s="34" t="str">
        <f t="shared" si="20"/>
        <v>Pass</v>
      </c>
      <c r="W132" s="34" t="str">
        <f t="shared" si="21"/>
        <v>Pass</v>
      </c>
      <c r="X132" s="34" t="str">
        <f t="shared" si="22"/>
        <v>Pass</v>
      </c>
    </row>
    <row r="133" spans="2:24" x14ac:dyDescent="0.25">
      <c r="B133" s="34">
        <v>26465</v>
      </c>
      <c r="D133" s="37">
        <v>25</v>
      </c>
      <c r="E133" s="34">
        <v>5</v>
      </c>
      <c r="F133" s="37">
        <v>30</v>
      </c>
      <c r="G133" s="37">
        <v>28</v>
      </c>
      <c r="I133" s="34">
        <f t="shared" si="26"/>
        <v>-20</v>
      </c>
      <c r="J133" s="38">
        <f t="shared" si="23"/>
        <v>-4</v>
      </c>
      <c r="K133" s="34">
        <f t="shared" ref="K133:K159" si="29">12-E133</f>
        <v>7</v>
      </c>
      <c r="M133" s="34">
        <f t="shared" si="27"/>
        <v>25</v>
      </c>
      <c r="N133" s="38">
        <f t="shared" si="24"/>
        <v>0.83333333333333337</v>
      </c>
      <c r="O133" s="34">
        <f t="shared" ref="O133:O159" si="30">12-F133</f>
        <v>-18</v>
      </c>
      <c r="Q133" s="34">
        <f t="shared" si="28"/>
        <v>-2</v>
      </c>
      <c r="R133" s="38">
        <f t="shared" si="25"/>
        <v>-7.1428571428571425E-2</v>
      </c>
      <c r="S133" s="34">
        <f t="shared" ref="S133:S159" si="31">12-G133</f>
        <v>-16</v>
      </c>
      <c r="U133" s="34" t="str">
        <f t="shared" ref="U133:U159" si="32">IF(D133&gt;=12,"Pass","No Pass")</f>
        <v>Pass</v>
      </c>
      <c r="V133" s="34" t="str">
        <f t="shared" ref="V133:V159" si="33">IF(E133&gt;=12,"Pass","No Pass")</f>
        <v>No Pass</v>
      </c>
      <c r="W133" s="34" t="str">
        <f t="shared" ref="W133:W159" si="34">IF(F133&gt;=12,"Pass","No Pass")</f>
        <v>Pass</v>
      </c>
      <c r="X133" s="34" t="str">
        <f t="shared" ref="X133:X159" si="35">IF(G133&gt;=12,"Pass","No Pass")</f>
        <v>Pass</v>
      </c>
    </row>
    <row r="134" spans="2:24" x14ac:dyDescent="0.25">
      <c r="B134" s="34">
        <v>26469</v>
      </c>
      <c r="D134" s="37">
        <v>23</v>
      </c>
      <c r="E134" s="34">
        <v>25</v>
      </c>
      <c r="F134" s="37">
        <v>25</v>
      </c>
      <c r="G134" s="37">
        <v>29</v>
      </c>
      <c r="I134" s="34">
        <f t="shared" si="26"/>
        <v>2</v>
      </c>
      <c r="J134" s="38">
        <f t="shared" ref="J134:J159" si="36">I134/E134</f>
        <v>0.08</v>
      </c>
      <c r="K134" s="34">
        <f t="shared" si="29"/>
        <v>-13</v>
      </c>
      <c r="M134" s="34">
        <f t="shared" si="27"/>
        <v>0</v>
      </c>
      <c r="N134" s="38">
        <f t="shared" ref="N134:N159" si="37">M134/F134</f>
        <v>0</v>
      </c>
      <c r="O134" s="34">
        <f t="shared" si="30"/>
        <v>-13</v>
      </c>
      <c r="Q134" s="34">
        <f t="shared" si="28"/>
        <v>4</v>
      </c>
      <c r="R134" s="38">
        <f t="shared" ref="R134:R159" si="38">Q134/G134</f>
        <v>0.13793103448275862</v>
      </c>
      <c r="S134" s="34">
        <f t="shared" si="31"/>
        <v>-17</v>
      </c>
      <c r="U134" s="34" t="str">
        <f t="shared" si="32"/>
        <v>Pass</v>
      </c>
      <c r="V134" s="34" t="str">
        <f t="shared" si="33"/>
        <v>Pass</v>
      </c>
      <c r="W134" s="34" t="str">
        <f t="shared" si="34"/>
        <v>Pass</v>
      </c>
      <c r="X134" s="34" t="str">
        <f t="shared" si="35"/>
        <v>Pass</v>
      </c>
    </row>
    <row r="135" spans="2:24" x14ac:dyDescent="0.25">
      <c r="B135" s="34">
        <v>26475</v>
      </c>
      <c r="D135" s="37">
        <v>25</v>
      </c>
      <c r="E135" s="37">
        <v>25</v>
      </c>
      <c r="F135" s="37">
        <v>26</v>
      </c>
      <c r="G135" s="37">
        <v>26</v>
      </c>
      <c r="I135" s="34">
        <f t="shared" si="26"/>
        <v>0</v>
      </c>
      <c r="J135" s="38">
        <f t="shared" si="36"/>
        <v>0</v>
      </c>
      <c r="K135" s="34">
        <f t="shared" si="29"/>
        <v>-13</v>
      </c>
      <c r="M135" s="34">
        <f t="shared" si="27"/>
        <v>1</v>
      </c>
      <c r="N135" s="38">
        <f t="shared" si="37"/>
        <v>3.8461538461538464E-2</v>
      </c>
      <c r="O135" s="34">
        <f t="shared" si="30"/>
        <v>-14</v>
      </c>
      <c r="Q135" s="34">
        <f t="shared" si="28"/>
        <v>0</v>
      </c>
      <c r="R135" s="38">
        <f t="shared" si="38"/>
        <v>0</v>
      </c>
      <c r="S135" s="34">
        <f t="shared" si="31"/>
        <v>-14</v>
      </c>
      <c r="U135" s="34" t="str">
        <f t="shared" si="32"/>
        <v>Pass</v>
      </c>
      <c r="V135" s="34" t="str">
        <f t="shared" si="33"/>
        <v>Pass</v>
      </c>
      <c r="W135" s="34" t="str">
        <f t="shared" si="34"/>
        <v>Pass</v>
      </c>
      <c r="X135" s="34" t="str">
        <f t="shared" si="35"/>
        <v>Pass</v>
      </c>
    </row>
    <row r="136" spans="2:24" x14ac:dyDescent="0.25">
      <c r="B136" s="34">
        <v>26476</v>
      </c>
      <c r="D136" s="37">
        <v>25</v>
      </c>
      <c r="E136" s="37">
        <v>26</v>
      </c>
      <c r="F136" s="37">
        <v>25</v>
      </c>
      <c r="G136" s="37">
        <v>21</v>
      </c>
      <c r="I136" s="34">
        <f t="shared" si="26"/>
        <v>1</v>
      </c>
      <c r="J136" s="38">
        <f t="shared" si="36"/>
        <v>3.8461538461538464E-2</v>
      </c>
      <c r="K136" s="34">
        <f t="shared" si="29"/>
        <v>-14</v>
      </c>
      <c r="M136" s="34">
        <f t="shared" si="27"/>
        <v>-1</v>
      </c>
      <c r="N136" s="38">
        <f t="shared" si="37"/>
        <v>-0.04</v>
      </c>
      <c r="O136" s="34">
        <f t="shared" si="30"/>
        <v>-13</v>
      </c>
      <c r="Q136" s="34">
        <f t="shared" si="28"/>
        <v>-4</v>
      </c>
      <c r="R136" s="38">
        <f t="shared" si="38"/>
        <v>-0.19047619047619047</v>
      </c>
      <c r="S136" s="34">
        <f t="shared" si="31"/>
        <v>-9</v>
      </c>
      <c r="U136" s="34" t="str">
        <f t="shared" si="32"/>
        <v>Pass</v>
      </c>
      <c r="V136" s="34" t="str">
        <f t="shared" si="33"/>
        <v>Pass</v>
      </c>
      <c r="W136" s="34" t="str">
        <f t="shared" si="34"/>
        <v>Pass</v>
      </c>
      <c r="X136" s="34" t="str">
        <f t="shared" si="35"/>
        <v>Pass</v>
      </c>
    </row>
    <row r="137" spans="2:24" x14ac:dyDescent="0.25">
      <c r="B137" s="34">
        <v>26478</v>
      </c>
      <c r="D137" s="37">
        <v>18</v>
      </c>
      <c r="E137" s="37">
        <v>14</v>
      </c>
      <c r="F137" s="37">
        <v>15</v>
      </c>
      <c r="G137" s="37">
        <v>23</v>
      </c>
      <c r="I137" s="34">
        <f t="shared" si="26"/>
        <v>-4</v>
      </c>
      <c r="J137" s="38">
        <f t="shared" si="36"/>
        <v>-0.2857142857142857</v>
      </c>
      <c r="K137" s="34">
        <f t="shared" si="29"/>
        <v>-2</v>
      </c>
      <c r="M137" s="34">
        <f t="shared" si="27"/>
        <v>1</v>
      </c>
      <c r="N137" s="38">
        <f t="shared" si="37"/>
        <v>6.6666666666666666E-2</v>
      </c>
      <c r="O137" s="34">
        <f t="shared" si="30"/>
        <v>-3</v>
      </c>
      <c r="Q137" s="34">
        <f t="shared" si="28"/>
        <v>8</v>
      </c>
      <c r="R137" s="38">
        <f t="shared" si="38"/>
        <v>0.34782608695652173</v>
      </c>
      <c r="S137" s="34">
        <f t="shared" si="31"/>
        <v>-11</v>
      </c>
      <c r="U137" s="34" t="str">
        <f t="shared" si="32"/>
        <v>Pass</v>
      </c>
      <c r="V137" s="34" t="str">
        <f t="shared" si="33"/>
        <v>Pass</v>
      </c>
      <c r="W137" s="34" t="str">
        <f t="shared" si="34"/>
        <v>Pass</v>
      </c>
      <c r="X137" s="34" t="str">
        <f t="shared" si="35"/>
        <v>Pass</v>
      </c>
    </row>
    <row r="138" spans="2:24" x14ac:dyDescent="0.25">
      <c r="B138" s="34">
        <v>26493</v>
      </c>
      <c r="D138" s="37">
        <v>25</v>
      </c>
      <c r="E138" s="34">
        <v>15</v>
      </c>
      <c r="F138" s="37">
        <v>22</v>
      </c>
      <c r="G138" s="37">
        <v>28</v>
      </c>
      <c r="I138" s="34">
        <f t="shared" si="26"/>
        <v>-10</v>
      </c>
      <c r="J138" s="38">
        <f t="shared" si="36"/>
        <v>-0.66666666666666663</v>
      </c>
      <c r="K138" s="34">
        <f t="shared" si="29"/>
        <v>-3</v>
      </c>
      <c r="M138" s="34">
        <f t="shared" si="27"/>
        <v>7</v>
      </c>
      <c r="N138" s="38">
        <f t="shared" si="37"/>
        <v>0.31818181818181818</v>
      </c>
      <c r="O138" s="34">
        <f t="shared" si="30"/>
        <v>-10</v>
      </c>
      <c r="Q138" s="34">
        <f t="shared" si="28"/>
        <v>6</v>
      </c>
      <c r="R138" s="38">
        <f t="shared" si="38"/>
        <v>0.21428571428571427</v>
      </c>
      <c r="S138" s="34">
        <f t="shared" si="31"/>
        <v>-16</v>
      </c>
      <c r="U138" s="34" t="str">
        <f t="shared" si="32"/>
        <v>Pass</v>
      </c>
      <c r="V138" s="34" t="str">
        <f t="shared" si="33"/>
        <v>Pass</v>
      </c>
      <c r="W138" s="34" t="str">
        <f t="shared" si="34"/>
        <v>Pass</v>
      </c>
      <c r="X138" s="34" t="str">
        <f t="shared" si="35"/>
        <v>Pass</v>
      </c>
    </row>
    <row r="139" spans="2:24" x14ac:dyDescent="0.25">
      <c r="B139" s="34">
        <v>26510</v>
      </c>
      <c r="D139" s="37">
        <v>25</v>
      </c>
      <c r="E139" s="34">
        <v>24</v>
      </c>
      <c r="F139" s="37">
        <v>26</v>
      </c>
      <c r="G139" s="37">
        <v>29</v>
      </c>
      <c r="I139" s="34">
        <f t="shared" si="26"/>
        <v>-1</v>
      </c>
      <c r="J139" s="38">
        <f t="shared" si="36"/>
        <v>-4.1666666666666664E-2</v>
      </c>
      <c r="K139" s="34">
        <f t="shared" si="29"/>
        <v>-12</v>
      </c>
      <c r="M139" s="34">
        <f t="shared" si="27"/>
        <v>2</v>
      </c>
      <c r="N139" s="38">
        <f t="shared" si="37"/>
        <v>7.6923076923076927E-2</v>
      </c>
      <c r="O139" s="34">
        <f t="shared" si="30"/>
        <v>-14</v>
      </c>
      <c r="Q139" s="34">
        <f t="shared" si="28"/>
        <v>3</v>
      </c>
      <c r="R139" s="38">
        <f t="shared" si="38"/>
        <v>0.10344827586206896</v>
      </c>
      <c r="S139" s="34">
        <f t="shared" si="31"/>
        <v>-17</v>
      </c>
      <c r="U139" s="34" t="str">
        <f t="shared" si="32"/>
        <v>Pass</v>
      </c>
      <c r="V139" s="34" t="str">
        <f t="shared" si="33"/>
        <v>Pass</v>
      </c>
      <c r="W139" s="34" t="str">
        <f t="shared" si="34"/>
        <v>Pass</v>
      </c>
      <c r="X139" s="34" t="str">
        <f t="shared" si="35"/>
        <v>Pass</v>
      </c>
    </row>
    <row r="140" spans="2:24" x14ac:dyDescent="0.25">
      <c r="B140" s="34">
        <v>26519</v>
      </c>
      <c r="D140" s="37">
        <v>25</v>
      </c>
      <c r="E140" s="34">
        <v>25</v>
      </c>
      <c r="F140" s="37">
        <v>22</v>
      </c>
      <c r="G140" s="37">
        <v>25</v>
      </c>
      <c r="I140" s="34">
        <f t="shared" si="26"/>
        <v>0</v>
      </c>
      <c r="J140" s="38">
        <f t="shared" si="36"/>
        <v>0</v>
      </c>
      <c r="K140" s="34">
        <f t="shared" si="29"/>
        <v>-13</v>
      </c>
      <c r="M140" s="34">
        <f t="shared" si="27"/>
        <v>-3</v>
      </c>
      <c r="N140" s="38">
        <f t="shared" si="37"/>
        <v>-0.13636363636363635</v>
      </c>
      <c r="O140" s="34">
        <f t="shared" si="30"/>
        <v>-10</v>
      </c>
      <c r="Q140" s="34">
        <f t="shared" si="28"/>
        <v>3</v>
      </c>
      <c r="R140" s="38">
        <f t="shared" si="38"/>
        <v>0.12</v>
      </c>
      <c r="S140" s="34">
        <f t="shared" si="31"/>
        <v>-13</v>
      </c>
      <c r="U140" s="34" t="str">
        <f t="shared" si="32"/>
        <v>Pass</v>
      </c>
      <c r="V140" s="34" t="str">
        <f t="shared" si="33"/>
        <v>Pass</v>
      </c>
      <c r="W140" s="34" t="str">
        <f t="shared" si="34"/>
        <v>Pass</v>
      </c>
      <c r="X140" s="34" t="str">
        <f t="shared" si="35"/>
        <v>Pass</v>
      </c>
    </row>
    <row r="141" spans="2:24" x14ac:dyDescent="0.25">
      <c r="B141" s="34">
        <v>26532</v>
      </c>
      <c r="D141" s="37">
        <v>25</v>
      </c>
      <c r="E141" s="34">
        <v>25</v>
      </c>
      <c r="F141" s="37">
        <v>23</v>
      </c>
      <c r="G141" s="37">
        <v>24</v>
      </c>
      <c r="I141" s="34">
        <f t="shared" si="26"/>
        <v>0</v>
      </c>
      <c r="J141" s="38">
        <f t="shared" si="36"/>
        <v>0</v>
      </c>
      <c r="K141" s="34">
        <f t="shared" si="29"/>
        <v>-13</v>
      </c>
      <c r="M141" s="34">
        <f t="shared" si="27"/>
        <v>-2</v>
      </c>
      <c r="N141" s="38">
        <f t="shared" si="37"/>
        <v>-8.6956521739130432E-2</v>
      </c>
      <c r="O141" s="34">
        <f t="shared" si="30"/>
        <v>-11</v>
      </c>
      <c r="Q141" s="34">
        <f t="shared" si="28"/>
        <v>1</v>
      </c>
      <c r="R141" s="38">
        <f t="shared" si="38"/>
        <v>4.1666666666666664E-2</v>
      </c>
      <c r="S141" s="34">
        <f t="shared" si="31"/>
        <v>-12</v>
      </c>
      <c r="U141" s="34" t="str">
        <f t="shared" si="32"/>
        <v>Pass</v>
      </c>
      <c r="V141" s="34" t="str">
        <f t="shared" si="33"/>
        <v>Pass</v>
      </c>
      <c r="W141" s="34" t="str">
        <f t="shared" si="34"/>
        <v>Pass</v>
      </c>
      <c r="X141" s="34" t="str">
        <f t="shared" si="35"/>
        <v>Pass</v>
      </c>
    </row>
    <row r="142" spans="2:24" x14ac:dyDescent="0.25">
      <c r="B142" s="34">
        <v>26563</v>
      </c>
      <c r="D142" s="37">
        <v>25</v>
      </c>
      <c r="E142" s="34">
        <v>30</v>
      </c>
      <c r="F142" s="37">
        <v>25</v>
      </c>
      <c r="G142" s="37">
        <v>30</v>
      </c>
      <c r="I142" s="34">
        <f t="shared" si="26"/>
        <v>5</v>
      </c>
      <c r="J142" s="38">
        <f t="shared" si="36"/>
        <v>0.16666666666666666</v>
      </c>
      <c r="K142" s="34">
        <f t="shared" si="29"/>
        <v>-18</v>
      </c>
      <c r="M142" s="34">
        <f t="shared" si="27"/>
        <v>-5</v>
      </c>
      <c r="N142" s="38">
        <f t="shared" si="37"/>
        <v>-0.2</v>
      </c>
      <c r="O142" s="34">
        <f t="shared" si="30"/>
        <v>-13</v>
      </c>
      <c r="Q142" s="34">
        <f t="shared" si="28"/>
        <v>5</v>
      </c>
      <c r="R142" s="38">
        <f t="shared" si="38"/>
        <v>0.16666666666666666</v>
      </c>
      <c r="S142" s="34">
        <f t="shared" si="31"/>
        <v>-18</v>
      </c>
      <c r="U142" s="34" t="str">
        <f t="shared" si="32"/>
        <v>Pass</v>
      </c>
      <c r="V142" s="34" t="str">
        <f t="shared" si="33"/>
        <v>Pass</v>
      </c>
      <c r="W142" s="34" t="str">
        <f t="shared" si="34"/>
        <v>Pass</v>
      </c>
      <c r="X142" s="34" t="str">
        <f t="shared" si="35"/>
        <v>Pass</v>
      </c>
    </row>
    <row r="143" spans="2:24" x14ac:dyDescent="0.25">
      <c r="B143" s="34">
        <v>26565</v>
      </c>
      <c r="D143" s="37">
        <v>25</v>
      </c>
      <c r="E143" s="34">
        <v>32</v>
      </c>
      <c r="F143" s="37">
        <v>32</v>
      </c>
      <c r="G143" s="37">
        <v>34</v>
      </c>
      <c r="I143" s="34">
        <f t="shared" si="26"/>
        <v>7</v>
      </c>
      <c r="J143" s="38">
        <f t="shared" si="36"/>
        <v>0.21875</v>
      </c>
      <c r="K143" s="34">
        <f t="shared" si="29"/>
        <v>-20</v>
      </c>
      <c r="M143" s="34">
        <f t="shared" si="27"/>
        <v>0</v>
      </c>
      <c r="N143" s="38">
        <f t="shared" si="37"/>
        <v>0</v>
      </c>
      <c r="O143" s="34">
        <f t="shared" si="30"/>
        <v>-20</v>
      </c>
      <c r="Q143" s="34">
        <f t="shared" si="28"/>
        <v>2</v>
      </c>
      <c r="R143" s="38">
        <f t="shared" si="38"/>
        <v>5.8823529411764705E-2</v>
      </c>
      <c r="S143" s="34">
        <f t="shared" si="31"/>
        <v>-22</v>
      </c>
      <c r="U143" s="34" t="str">
        <f t="shared" si="32"/>
        <v>Pass</v>
      </c>
      <c r="V143" s="34" t="str">
        <f t="shared" si="33"/>
        <v>Pass</v>
      </c>
      <c r="W143" s="34" t="str">
        <f t="shared" si="34"/>
        <v>Pass</v>
      </c>
      <c r="X143" s="34" t="str">
        <f t="shared" si="35"/>
        <v>Pass</v>
      </c>
    </row>
    <row r="144" spans="2:24" x14ac:dyDescent="0.25">
      <c r="B144" s="34">
        <v>26575</v>
      </c>
      <c r="D144" s="37">
        <v>25</v>
      </c>
      <c r="E144" s="37">
        <v>25</v>
      </c>
      <c r="F144" s="37">
        <v>22</v>
      </c>
      <c r="G144" s="37">
        <v>25</v>
      </c>
      <c r="I144" s="34">
        <f t="shared" si="26"/>
        <v>0</v>
      </c>
      <c r="J144" s="38">
        <f t="shared" si="36"/>
        <v>0</v>
      </c>
      <c r="K144" s="34">
        <f t="shared" si="29"/>
        <v>-13</v>
      </c>
      <c r="M144" s="34">
        <f t="shared" si="27"/>
        <v>-3</v>
      </c>
      <c r="N144" s="38">
        <f t="shared" si="37"/>
        <v>-0.13636363636363635</v>
      </c>
      <c r="O144" s="34">
        <f t="shared" si="30"/>
        <v>-10</v>
      </c>
      <c r="Q144" s="34">
        <f t="shared" si="28"/>
        <v>3</v>
      </c>
      <c r="R144" s="38">
        <f t="shared" si="38"/>
        <v>0.12</v>
      </c>
      <c r="S144" s="34">
        <f t="shared" si="31"/>
        <v>-13</v>
      </c>
      <c r="U144" s="34" t="str">
        <f t="shared" si="32"/>
        <v>Pass</v>
      </c>
      <c r="V144" s="34" t="str">
        <f t="shared" si="33"/>
        <v>Pass</v>
      </c>
      <c r="W144" s="34" t="str">
        <f t="shared" si="34"/>
        <v>Pass</v>
      </c>
      <c r="X144" s="34" t="str">
        <f t="shared" si="35"/>
        <v>Pass</v>
      </c>
    </row>
    <row r="145" spans="2:24" x14ac:dyDescent="0.25">
      <c r="B145" s="34">
        <v>26580</v>
      </c>
      <c r="D145" s="37">
        <v>23</v>
      </c>
      <c r="E145" s="34">
        <v>19</v>
      </c>
      <c r="F145" s="37">
        <v>23</v>
      </c>
      <c r="G145" s="37">
        <v>26</v>
      </c>
      <c r="I145" s="34">
        <f t="shared" si="26"/>
        <v>-4</v>
      </c>
      <c r="J145" s="38">
        <f t="shared" si="36"/>
        <v>-0.21052631578947367</v>
      </c>
      <c r="K145" s="34">
        <f t="shared" si="29"/>
        <v>-7</v>
      </c>
      <c r="M145" s="34">
        <f t="shared" si="27"/>
        <v>4</v>
      </c>
      <c r="N145" s="38">
        <f t="shared" si="37"/>
        <v>0.17391304347826086</v>
      </c>
      <c r="O145" s="34">
        <f t="shared" si="30"/>
        <v>-11</v>
      </c>
      <c r="Q145" s="34">
        <f t="shared" si="28"/>
        <v>3</v>
      </c>
      <c r="R145" s="38">
        <f t="shared" si="38"/>
        <v>0.11538461538461539</v>
      </c>
      <c r="S145" s="34">
        <f t="shared" si="31"/>
        <v>-14</v>
      </c>
      <c r="U145" s="34" t="str">
        <f t="shared" si="32"/>
        <v>Pass</v>
      </c>
      <c r="V145" s="34" t="str">
        <f t="shared" si="33"/>
        <v>Pass</v>
      </c>
      <c r="W145" s="34" t="str">
        <f t="shared" si="34"/>
        <v>Pass</v>
      </c>
      <c r="X145" s="34" t="str">
        <f t="shared" si="35"/>
        <v>Pass</v>
      </c>
    </row>
    <row r="146" spans="2:24" x14ac:dyDescent="0.25">
      <c r="B146" s="34">
        <v>26597</v>
      </c>
      <c r="D146" s="37">
        <v>19</v>
      </c>
      <c r="E146" s="34">
        <v>25</v>
      </c>
      <c r="F146" s="37">
        <v>25</v>
      </c>
      <c r="G146" s="37">
        <v>24</v>
      </c>
      <c r="I146" s="34">
        <f t="shared" si="26"/>
        <v>6</v>
      </c>
      <c r="J146" s="38">
        <f t="shared" si="36"/>
        <v>0.24</v>
      </c>
      <c r="K146" s="34">
        <f t="shared" si="29"/>
        <v>-13</v>
      </c>
      <c r="M146" s="34">
        <f t="shared" si="27"/>
        <v>0</v>
      </c>
      <c r="N146" s="38">
        <f t="shared" si="37"/>
        <v>0</v>
      </c>
      <c r="O146" s="34">
        <f t="shared" si="30"/>
        <v>-13</v>
      </c>
      <c r="Q146" s="34">
        <f t="shared" si="28"/>
        <v>-1</v>
      </c>
      <c r="R146" s="38">
        <f t="shared" si="38"/>
        <v>-4.1666666666666664E-2</v>
      </c>
      <c r="S146" s="34">
        <f t="shared" si="31"/>
        <v>-12</v>
      </c>
      <c r="U146" s="34" t="str">
        <f t="shared" si="32"/>
        <v>Pass</v>
      </c>
      <c r="V146" s="34" t="str">
        <f t="shared" si="33"/>
        <v>Pass</v>
      </c>
      <c r="W146" s="34" t="str">
        <f t="shared" si="34"/>
        <v>Pass</v>
      </c>
      <c r="X146" s="34" t="str">
        <f t="shared" si="35"/>
        <v>Pass</v>
      </c>
    </row>
    <row r="147" spans="2:24" x14ac:dyDescent="0.25">
      <c r="B147" s="34">
        <v>26617</v>
      </c>
      <c r="D147" s="37">
        <v>25</v>
      </c>
      <c r="E147" s="34">
        <v>32</v>
      </c>
      <c r="F147" s="37">
        <v>27</v>
      </c>
      <c r="G147" s="37">
        <v>21</v>
      </c>
      <c r="I147" s="34">
        <f t="shared" si="26"/>
        <v>7</v>
      </c>
      <c r="J147" s="38">
        <f t="shared" si="36"/>
        <v>0.21875</v>
      </c>
      <c r="K147" s="34">
        <f t="shared" si="29"/>
        <v>-20</v>
      </c>
      <c r="M147" s="34">
        <f t="shared" si="27"/>
        <v>-5</v>
      </c>
      <c r="N147" s="38">
        <f t="shared" si="37"/>
        <v>-0.18518518518518517</v>
      </c>
      <c r="O147" s="34">
        <f t="shared" si="30"/>
        <v>-15</v>
      </c>
      <c r="Q147" s="34">
        <f t="shared" si="28"/>
        <v>-6</v>
      </c>
      <c r="R147" s="38">
        <f t="shared" si="38"/>
        <v>-0.2857142857142857</v>
      </c>
      <c r="S147" s="34">
        <f t="shared" si="31"/>
        <v>-9</v>
      </c>
      <c r="U147" s="34" t="str">
        <f t="shared" si="32"/>
        <v>Pass</v>
      </c>
      <c r="V147" s="34" t="str">
        <f t="shared" si="33"/>
        <v>Pass</v>
      </c>
      <c r="W147" s="34" t="str">
        <f t="shared" si="34"/>
        <v>Pass</v>
      </c>
      <c r="X147" s="34" t="str">
        <f t="shared" si="35"/>
        <v>Pass</v>
      </c>
    </row>
    <row r="148" spans="2:24" x14ac:dyDescent="0.25">
      <c r="B148" s="34">
        <v>26618</v>
      </c>
      <c r="D148" s="37">
        <v>25</v>
      </c>
      <c r="E148" s="34">
        <v>21</v>
      </c>
      <c r="F148" s="37">
        <v>29</v>
      </c>
      <c r="G148" s="37">
        <v>23</v>
      </c>
      <c r="I148" s="34">
        <f t="shared" si="26"/>
        <v>-4</v>
      </c>
      <c r="J148" s="38">
        <f t="shared" si="36"/>
        <v>-0.19047619047619047</v>
      </c>
      <c r="K148" s="34">
        <f t="shared" si="29"/>
        <v>-9</v>
      </c>
      <c r="M148" s="34">
        <f t="shared" si="27"/>
        <v>8</v>
      </c>
      <c r="N148" s="38">
        <f t="shared" si="37"/>
        <v>0.27586206896551724</v>
      </c>
      <c r="O148" s="34">
        <f t="shared" si="30"/>
        <v>-17</v>
      </c>
      <c r="Q148" s="34">
        <f t="shared" si="28"/>
        <v>-6</v>
      </c>
      <c r="R148" s="38">
        <f t="shared" si="38"/>
        <v>-0.2608695652173913</v>
      </c>
      <c r="S148" s="34">
        <f t="shared" si="31"/>
        <v>-11</v>
      </c>
      <c r="U148" s="34" t="str">
        <f t="shared" si="32"/>
        <v>Pass</v>
      </c>
      <c r="V148" s="34" t="str">
        <f t="shared" si="33"/>
        <v>Pass</v>
      </c>
      <c r="W148" s="34" t="str">
        <f t="shared" si="34"/>
        <v>Pass</v>
      </c>
      <c r="X148" s="34" t="str">
        <f t="shared" si="35"/>
        <v>Pass</v>
      </c>
    </row>
    <row r="149" spans="2:24" x14ac:dyDescent="0.25">
      <c r="B149" s="34">
        <v>26657</v>
      </c>
      <c r="D149" s="37">
        <v>25</v>
      </c>
      <c r="E149" s="34">
        <v>21</v>
      </c>
      <c r="F149" s="37">
        <v>30</v>
      </c>
      <c r="G149" s="37">
        <v>20</v>
      </c>
      <c r="I149" s="34">
        <f t="shared" si="26"/>
        <v>-4</v>
      </c>
      <c r="J149" s="38">
        <f t="shared" si="36"/>
        <v>-0.19047619047619047</v>
      </c>
      <c r="K149" s="34">
        <f t="shared" si="29"/>
        <v>-9</v>
      </c>
      <c r="M149" s="34">
        <f t="shared" si="27"/>
        <v>9</v>
      </c>
      <c r="N149" s="38">
        <f t="shared" si="37"/>
        <v>0.3</v>
      </c>
      <c r="O149" s="34">
        <f t="shared" si="30"/>
        <v>-18</v>
      </c>
      <c r="Q149" s="34">
        <f t="shared" si="28"/>
        <v>-10</v>
      </c>
      <c r="R149" s="38">
        <f t="shared" si="38"/>
        <v>-0.5</v>
      </c>
      <c r="S149" s="34">
        <f t="shared" si="31"/>
        <v>-8</v>
      </c>
      <c r="U149" s="34" t="str">
        <f t="shared" si="32"/>
        <v>Pass</v>
      </c>
      <c r="V149" s="34" t="str">
        <f t="shared" si="33"/>
        <v>Pass</v>
      </c>
      <c r="W149" s="34" t="str">
        <f t="shared" si="34"/>
        <v>Pass</v>
      </c>
      <c r="X149" s="34" t="str">
        <f t="shared" si="35"/>
        <v>Pass</v>
      </c>
    </row>
    <row r="150" spans="2:24" x14ac:dyDescent="0.25">
      <c r="B150" s="34">
        <v>26659</v>
      </c>
      <c r="D150" s="37">
        <v>25</v>
      </c>
      <c r="E150" s="34">
        <v>25</v>
      </c>
      <c r="F150" s="37">
        <v>25</v>
      </c>
      <c r="G150" s="37">
        <v>23</v>
      </c>
      <c r="I150" s="34">
        <f t="shared" si="26"/>
        <v>0</v>
      </c>
      <c r="J150" s="38">
        <f t="shared" si="36"/>
        <v>0</v>
      </c>
      <c r="K150" s="34">
        <f t="shared" si="29"/>
        <v>-13</v>
      </c>
      <c r="M150" s="34">
        <f t="shared" si="27"/>
        <v>0</v>
      </c>
      <c r="N150" s="38">
        <f t="shared" si="37"/>
        <v>0</v>
      </c>
      <c r="O150" s="34">
        <f t="shared" si="30"/>
        <v>-13</v>
      </c>
      <c r="Q150" s="34">
        <f t="shared" si="28"/>
        <v>-2</v>
      </c>
      <c r="R150" s="38">
        <f t="shared" si="38"/>
        <v>-8.6956521739130432E-2</v>
      </c>
      <c r="S150" s="34">
        <f t="shared" si="31"/>
        <v>-11</v>
      </c>
      <c r="U150" s="34" t="str">
        <f t="shared" si="32"/>
        <v>Pass</v>
      </c>
      <c r="V150" s="34" t="str">
        <f t="shared" si="33"/>
        <v>Pass</v>
      </c>
      <c r="W150" s="34" t="str">
        <f t="shared" si="34"/>
        <v>Pass</v>
      </c>
      <c r="X150" s="34" t="str">
        <f t="shared" si="35"/>
        <v>Pass</v>
      </c>
    </row>
    <row r="151" spans="2:24" x14ac:dyDescent="0.25">
      <c r="B151" s="34">
        <v>26663</v>
      </c>
      <c r="D151" s="37">
        <v>24</v>
      </c>
      <c r="E151" s="37">
        <v>25</v>
      </c>
      <c r="F151" s="37">
        <v>26</v>
      </c>
      <c r="G151" s="37">
        <v>24</v>
      </c>
      <c r="I151" s="34">
        <f t="shared" si="26"/>
        <v>1</v>
      </c>
      <c r="J151" s="38">
        <f t="shared" si="36"/>
        <v>0.04</v>
      </c>
      <c r="K151" s="34">
        <f t="shared" si="29"/>
        <v>-13</v>
      </c>
      <c r="M151" s="34">
        <f t="shared" si="27"/>
        <v>1</v>
      </c>
      <c r="N151" s="38">
        <f t="shared" si="37"/>
        <v>3.8461538461538464E-2</v>
      </c>
      <c r="O151" s="34">
        <f t="shared" si="30"/>
        <v>-14</v>
      </c>
      <c r="Q151" s="34">
        <f t="shared" si="28"/>
        <v>-2</v>
      </c>
      <c r="R151" s="38">
        <f t="shared" si="38"/>
        <v>-8.3333333333333329E-2</v>
      </c>
      <c r="S151" s="34">
        <f t="shared" si="31"/>
        <v>-12</v>
      </c>
      <c r="U151" s="34" t="str">
        <f t="shared" si="32"/>
        <v>Pass</v>
      </c>
      <c r="V151" s="34" t="str">
        <f t="shared" si="33"/>
        <v>Pass</v>
      </c>
      <c r="W151" s="34" t="str">
        <f t="shared" si="34"/>
        <v>Pass</v>
      </c>
      <c r="X151" s="34" t="str">
        <f t="shared" si="35"/>
        <v>Pass</v>
      </c>
    </row>
    <row r="152" spans="2:24" x14ac:dyDescent="0.25">
      <c r="B152" s="34">
        <v>26675</v>
      </c>
      <c r="D152" s="37">
        <v>25</v>
      </c>
      <c r="E152" s="37">
        <v>26</v>
      </c>
      <c r="F152" s="37">
        <v>24</v>
      </c>
      <c r="G152" s="37">
        <v>26</v>
      </c>
      <c r="I152" s="34">
        <f t="shared" si="26"/>
        <v>1</v>
      </c>
      <c r="J152" s="38">
        <f t="shared" si="36"/>
        <v>3.8461538461538464E-2</v>
      </c>
      <c r="K152" s="34">
        <f t="shared" si="29"/>
        <v>-14</v>
      </c>
      <c r="M152" s="34">
        <f t="shared" si="27"/>
        <v>-2</v>
      </c>
      <c r="N152" s="38">
        <f t="shared" si="37"/>
        <v>-8.3333333333333329E-2</v>
      </c>
      <c r="O152" s="34">
        <f t="shared" si="30"/>
        <v>-12</v>
      </c>
      <c r="Q152" s="34">
        <f t="shared" si="28"/>
        <v>2</v>
      </c>
      <c r="R152" s="38">
        <f t="shared" si="38"/>
        <v>7.6923076923076927E-2</v>
      </c>
      <c r="S152" s="34">
        <f t="shared" si="31"/>
        <v>-14</v>
      </c>
      <c r="U152" s="34" t="str">
        <f t="shared" si="32"/>
        <v>Pass</v>
      </c>
      <c r="V152" s="34" t="str">
        <f t="shared" si="33"/>
        <v>Pass</v>
      </c>
      <c r="W152" s="34" t="str">
        <f t="shared" si="34"/>
        <v>Pass</v>
      </c>
      <c r="X152" s="34" t="str">
        <f t="shared" si="35"/>
        <v>Pass</v>
      </c>
    </row>
    <row r="153" spans="2:24" x14ac:dyDescent="0.25">
      <c r="B153" s="34">
        <v>26677</v>
      </c>
      <c r="D153" s="37">
        <v>25</v>
      </c>
      <c r="E153" s="34">
        <v>25</v>
      </c>
      <c r="F153" s="37">
        <v>21</v>
      </c>
      <c r="G153" s="37">
        <v>25</v>
      </c>
      <c r="I153" s="34">
        <f t="shared" si="26"/>
        <v>0</v>
      </c>
      <c r="J153" s="38">
        <f t="shared" si="36"/>
        <v>0</v>
      </c>
      <c r="K153" s="34">
        <f t="shared" si="29"/>
        <v>-13</v>
      </c>
      <c r="M153" s="34">
        <f t="shared" si="27"/>
        <v>-4</v>
      </c>
      <c r="N153" s="38">
        <f t="shared" si="37"/>
        <v>-0.19047619047619047</v>
      </c>
      <c r="O153" s="34">
        <f t="shared" si="30"/>
        <v>-9</v>
      </c>
      <c r="Q153" s="34">
        <f t="shared" si="28"/>
        <v>4</v>
      </c>
      <c r="R153" s="38">
        <f t="shared" si="38"/>
        <v>0.16</v>
      </c>
      <c r="S153" s="34">
        <f t="shared" si="31"/>
        <v>-13</v>
      </c>
      <c r="U153" s="34" t="str">
        <f t="shared" si="32"/>
        <v>Pass</v>
      </c>
      <c r="V153" s="34" t="str">
        <f t="shared" si="33"/>
        <v>Pass</v>
      </c>
      <c r="W153" s="34" t="str">
        <f t="shared" si="34"/>
        <v>Pass</v>
      </c>
      <c r="X153" s="34" t="str">
        <f t="shared" si="35"/>
        <v>Pass</v>
      </c>
    </row>
    <row r="154" spans="2:24" x14ac:dyDescent="0.25">
      <c r="B154" s="34">
        <v>26679</v>
      </c>
      <c r="D154" s="37">
        <v>46</v>
      </c>
      <c r="E154" s="34">
        <v>48</v>
      </c>
      <c r="F154" s="37">
        <v>20</v>
      </c>
      <c r="G154" s="37">
        <v>20</v>
      </c>
      <c r="I154" s="34">
        <f t="shared" si="26"/>
        <v>2</v>
      </c>
      <c r="J154" s="38">
        <f t="shared" si="36"/>
        <v>4.1666666666666664E-2</v>
      </c>
      <c r="K154" s="34">
        <f t="shared" si="29"/>
        <v>-36</v>
      </c>
      <c r="M154" s="34">
        <f t="shared" si="27"/>
        <v>-28</v>
      </c>
      <c r="N154" s="38">
        <f t="shared" si="37"/>
        <v>-1.4</v>
      </c>
      <c r="O154" s="34">
        <f t="shared" si="30"/>
        <v>-8</v>
      </c>
      <c r="Q154" s="34">
        <f t="shared" si="28"/>
        <v>0</v>
      </c>
      <c r="R154" s="38">
        <f t="shared" si="38"/>
        <v>0</v>
      </c>
      <c r="S154" s="34">
        <f t="shared" si="31"/>
        <v>-8</v>
      </c>
      <c r="U154" s="34" t="str">
        <f t="shared" si="32"/>
        <v>Pass</v>
      </c>
      <c r="V154" s="34" t="str">
        <f t="shared" si="33"/>
        <v>Pass</v>
      </c>
      <c r="W154" s="34" t="str">
        <f t="shared" si="34"/>
        <v>Pass</v>
      </c>
      <c r="X154" s="34" t="str">
        <f t="shared" si="35"/>
        <v>Pass</v>
      </c>
    </row>
    <row r="155" spans="2:24" x14ac:dyDescent="0.25">
      <c r="B155" s="34">
        <v>26681</v>
      </c>
      <c r="D155" s="37">
        <v>25</v>
      </c>
      <c r="E155" s="34">
        <v>25</v>
      </c>
      <c r="F155" s="37">
        <v>19</v>
      </c>
      <c r="G155" s="37">
        <v>15</v>
      </c>
      <c r="I155" s="34">
        <f t="shared" si="26"/>
        <v>0</v>
      </c>
      <c r="J155" s="38">
        <f t="shared" si="36"/>
        <v>0</v>
      </c>
      <c r="K155" s="34">
        <f t="shared" si="29"/>
        <v>-13</v>
      </c>
      <c r="M155" s="34">
        <f t="shared" si="27"/>
        <v>-6</v>
      </c>
      <c r="N155" s="38">
        <f t="shared" si="37"/>
        <v>-0.31578947368421051</v>
      </c>
      <c r="O155" s="34">
        <f t="shared" si="30"/>
        <v>-7</v>
      </c>
      <c r="Q155" s="34">
        <f t="shared" si="28"/>
        <v>-4</v>
      </c>
      <c r="R155" s="38">
        <f t="shared" si="38"/>
        <v>-0.26666666666666666</v>
      </c>
      <c r="S155" s="34">
        <f t="shared" si="31"/>
        <v>-3</v>
      </c>
      <c r="U155" s="34" t="str">
        <f t="shared" si="32"/>
        <v>Pass</v>
      </c>
      <c r="V155" s="34" t="str">
        <f t="shared" si="33"/>
        <v>Pass</v>
      </c>
      <c r="W155" s="34" t="str">
        <f t="shared" si="34"/>
        <v>Pass</v>
      </c>
      <c r="X155" s="34" t="str">
        <f t="shared" si="35"/>
        <v>Pass</v>
      </c>
    </row>
    <row r="156" spans="2:24" x14ac:dyDescent="0.25">
      <c r="B156" s="34">
        <v>26707</v>
      </c>
      <c r="D156" s="37">
        <v>25</v>
      </c>
      <c r="E156" s="34">
        <v>20</v>
      </c>
      <c r="F156" s="37">
        <v>25</v>
      </c>
      <c r="G156" s="37">
        <v>12</v>
      </c>
      <c r="I156" s="34">
        <f t="shared" si="26"/>
        <v>-5</v>
      </c>
      <c r="J156" s="38">
        <f t="shared" si="36"/>
        <v>-0.25</v>
      </c>
      <c r="K156" s="34">
        <f t="shared" si="29"/>
        <v>-8</v>
      </c>
      <c r="M156" s="34">
        <f t="shared" si="27"/>
        <v>5</v>
      </c>
      <c r="N156" s="38">
        <f t="shared" si="37"/>
        <v>0.2</v>
      </c>
      <c r="O156" s="34">
        <f t="shared" si="30"/>
        <v>-13</v>
      </c>
      <c r="Q156" s="34">
        <f t="shared" si="28"/>
        <v>-13</v>
      </c>
      <c r="R156" s="38">
        <f t="shared" si="38"/>
        <v>-1.0833333333333333</v>
      </c>
      <c r="S156" s="34">
        <f t="shared" si="31"/>
        <v>0</v>
      </c>
      <c r="U156" s="34" t="str">
        <f t="shared" si="32"/>
        <v>Pass</v>
      </c>
      <c r="V156" s="34" t="str">
        <f t="shared" si="33"/>
        <v>Pass</v>
      </c>
      <c r="W156" s="34" t="str">
        <f t="shared" si="34"/>
        <v>Pass</v>
      </c>
      <c r="X156" s="34" t="str">
        <f t="shared" si="35"/>
        <v>Pass</v>
      </c>
    </row>
    <row r="157" spans="2:24" x14ac:dyDescent="0.25">
      <c r="B157" s="34">
        <v>26712</v>
      </c>
      <c r="D157" s="37">
        <v>47</v>
      </c>
      <c r="E157" s="34">
        <v>30</v>
      </c>
      <c r="F157" s="37">
        <v>25</v>
      </c>
      <c r="G157" s="37">
        <v>25</v>
      </c>
      <c r="I157" s="34">
        <f t="shared" si="26"/>
        <v>-17</v>
      </c>
      <c r="J157" s="38">
        <f t="shared" si="36"/>
        <v>-0.56666666666666665</v>
      </c>
      <c r="K157" s="34">
        <f t="shared" si="29"/>
        <v>-18</v>
      </c>
      <c r="M157" s="34">
        <f t="shared" si="27"/>
        <v>-5</v>
      </c>
      <c r="N157" s="38">
        <f t="shared" si="37"/>
        <v>-0.2</v>
      </c>
      <c r="O157" s="34">
        <f t="shared" si="30"/>
        <v>-13</v>
      </c>
      <c r="Q157" s="34">
        <f t="shared" si="28"/>
        <v>0</v>
      </c>
      <c r="R157" s="38">
        <f t="shared" si="38"/>
        <v>0</v>
      </c>
      <c r="S157" s="34">
        <f t="shared" si="31"/>
        <v>-13</v>
      </c>
      <c r="U157" s="34" t="str">
        <f t="shared" si="32"/>
        <v>Pass</v>
      </c>
      <c r="V157" s="34" t="str">
        <f t="shared" si="33"/>
        <v>Pass</v>
      </c>
      <c r="W157" s="34" t="str">
        <f t="shared" si="34"/>
        <v>Pass</v>
      </c>
      <c r="X157" s="34" t="str">
        <f t="shared" si="35"/>
        <v>Pass</v>
      </c>
    </row>
    <row r="158" spans="2:24" x14ac:dyDescent="0.25">
      <c r="B158" s="34">
        <v>26753</v>
      </c>
      <c r="D158" s="37">
        <v>12</v>
      </c>
      <c r="E158" s="34">
        <v>17</v>
      </c>
      <c r="F158" s="37">
        <v>23</v>
      </c>
      <c r="G158" s="37">
        <v>15</v>
      </c>
      <c r="I158" s="34">
        <f t="shared" si="26"/>
        <v>5</v>
      </c>
      <c r="J158" s="38">
        <f t="shared" si="36"/>
        <v>0.29411764705882354</v>
      </c>
      <c r="K158" s="34">
        <f t="shared" si="29"/>
        <v>-5</v>
      </c>
      <c r="M158" s="34">
        <f t="shared" si="27"/>
        <v>6</v>
      </c>
      <c r="N158" s="38">
        <f t="shared" si="37"/>
        <v>0.2608695652173913</v>
      </c>
      <c r="O158" s="34">
        <f t="shared" si="30"/>
        <v>-11</v>
      </c>
      <c r="Q158" s="34">
        <f t="shared" si="28"/>
        <v>-8</v>
      </c>
      <c r="R158" s="38">
        <f t="shared" si="38"/>
        <v>-0.53333333333333333</v>
      </c>
      <c r="S158" s="34">
        <f t="shared" si="31"/>
        <v>-3</v>
      </c>
      <c r="U158" s="34" t="str">
        <f t="shared" si="32"/>
        <v>Pass</v>
      </c>
      <c r="V158" s="34" t="str">
        <f t="shared" si="33"/>
        <v>Pass</v>
      </c>
      <c r="W158" s="34" t="str">
        <f t="shared" si="34"/>
        <v>Pass</v>
      </c>
      <c r="X158" s="34" t="str">
        <f t="shared" si="35"/>
        <v>Pass</v>
      </c>
    </row>
    <row r="159" spans="2:24" x14ac:dyDescent="0.25">
      <c r="B159" s="34">
        <v>28187</v>
      </c>
      <c r="D159" s="37">
        <v>25</v>
      </c>
      <c r="E159" s="34">
        <v>20</v>
      </c>
      <c r="F159" s="37">
        <v>28</v>
      </c>
      <c r="G159" s="37">
        <v>20</v>
      </c>
      <c r="I159" s="34">
        <f t="shared" si="26"/>
        <v>-5</v>
      </c>
      <c r="J159" s="38">
        <f t="shared" si="36"/>
        <v>-0.25</v>
      </c>
      <c r="K159" s="34">
        <f t="shared" si="29"/>
        <v>-8</v>
      </c>
      <c r="M159" s="34">
        <f t="shared" si="27"/>
        <v>8</v>
      </c>
      <c r="N159" s="38">
        <f t="shared" si="37"/>
        <v>0.2857142857142857</v>
      </c>
      <c r="O159" s="34">
        <f t="shared" si="30"/>
        <v>-16</v>
      </c>
      <c r="Q159" s="34">
        <f t="shared" si="28"/>
        <v>-8</v>
      </c>
      <c r="R159" s="38">
        <f t="shared" si="38"/>
        <v>-0.4</v>
      </c>
      <c r="S159" s="34">
        <f t="shared" si="31"/>
        <v>-8</v>
      </c>
      <c r="U159" s="34" t="str">
        <f t="shared" si="32"/>
        <v>Pass</v>
      </c>
      <c r="V159" s="34" t="str">
        <f t="shared" si="33"/>
        <v>Pass</v>
      </c>
      <c r="W159" s="34" t="str">
        <f t="shared" si="34"/>
        <v>Pass</v>
      </c>
      <c r="X159" s="34" t="str">
        <f t="shared" si="35"/>
        <v>Pass</v>
      </c>
    </row>
  </sheetData>
  <sheetProtection selectLockedCells="1"/>
  <mergeCells count="5">
    <mergeCell ref="D2:G2"/>
    <mergeCell ref="I2:K2"/>
    <mergeCell ref="M2:O2"/>
    <mergeCell ref="Q2:S2"/>
    <mergeCell ref="U2:X2"/>
  </mergeCells>
  <conditionalFormatting sqref="I4:I1048576">
    <cfRule type="cellIs" dxfId="26" priority="25" operator="lessThan">
      <formula>0</formula>
    </cfRule>
    <cfRule type="cellIs" dxfId="25" priority="26" operator="equal">
      <formula>0</formula>
    </cfRule>
    <cfRule type="cellIs" dxfId="24" priority="27" operator="greaterThan">
      <formula>0</formula>
    </cfRule>
  </conditionalFormatting>
  <conditionalFormatting sqref="K2 K4:K1048576">
    <cfRule type="cellIs" dxfId="23" priority="23" operator="greaterThan">
      <formula>0</formula>
    </cfRule>
    <cfRule type="cellIs" dxfId="22" priority="24" operator="greaterThan">
      <formula>0</formula>
    </cfRule>
  </conditionalFormatting>
  <conditionalFormatting sqref="K2:K1048576">
    <cfRule type="cellIs" dxfId="21" priority="21" operator="equal">
      <formula>0</formula>
    </cfRule>
    <cfRule type="cellIs" dxfId="20" priority="22" operator="lessThan">
      <formula>0</formula>
    </cfRule>
  </conditionalFormatting>
  <conditionalFormatting sqref="M4:M1048576">
    <cfRule type="cellIs" dxfId="19" priority="14" operator="equal">
      <formula>0</formula>
    </cfRule>
    <cfRule type="cellIs" dxfId="18" priority="15" operator="lessThan">
      <formula>0</formula>
    </cfRule>
    <cfRule type="cellIs" dxfId="17" priority="16" operator="greaterThan">
      <formula>0</formula>
    </cfRule>
    <cfRule type="cellIs" dxfId="16" priority="18" operator="equal">
      <formula>0</formula>
    </cfRule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K1:K1048576">
    <cfRule type="cellIs" dxfId="13" priority="1" operator="lessThan">
      <formula>0</formula>
    </cfRule>
    <cfRule type="cellIs" dxfId="12" priority="17" operator="lessThan">
      <formula>0</formula>
    </cfRule>
  </conditionalFormatting>
  <conditionalFormatting sqref="O4:O1048576">
    <cfRule type="cellIs" dxfId="11" priority="11" operator="equal">
      <formula>0</formula>
    </cfRule>
    <cfRule type="cellIs" dxfId="10" priority="12" operator="greaterThan">
      <formula>0</formula>
    </cfRule>
    <cfRule type="cellIs" dxfId="9" priority="13" operator="lessThan">
      <formula>0</formula>
    </cfRule>
  </conditionalFormatting>
  <conditionalFormatting sqref="Q4:Q1048576">
    <cfRule type="cellIs" dxfId="8" priority="8" operator="equal">
      <formula>0</formula>
    </cfRule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S4:S1048576">
    <cfRule type="cellIs" dxfId="5" priority="5" operator="equal">
      <formula>0</formula>
    </cfRule>
    <cfRule type="cellIs" dxfId="4" priority="6" operator="lessThan">
      <formula>0</formula>
    </cfRule>
    <cfRule type="cellIs" dxfId="3" priority="7" operator="greaterThan">
      <formula>0</formula>
    </cfRule>
  </conditionalFormatting>
  <conditionalFormatting sqref="U1:X1048576">
    <cfRule type="cellIs" dxfId="2" priority="2" operator="equal">
      <formula>"No Pass"</formula>
    </cfRule>
    <cfRule type="cellIs" dxfId="1" priority="3" operator="equal">
      <formula>"Pass"</formula>
    </cfRule>
    <cfRule type="cellIs" dxfId="0" priority="4" operator="equal">
      <formula>"""Pass"""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60"/>
  <sheetViews>
    <sheetView zoomScale="90" zoomScaleNormal="90" workbookViewId="0">
      <selection activeCell="T34" sqref="T34"/>
    </sheetView>
  </sheetViews>
  <sheetFormatPr defaultRowHeight="15" x14ac:dyDescent="0.25"/>
  <cols>
    <col min="1" max="1" width="9.140625" style="5"/>
    <col min="2" max="2" width="11" style="5" customWidth="1"/>
    <col min="3" max="3" width="9.140625" style="5"/>
    <col min="4" max="4" width="9.5703125" style="4" customWidth="1"/>
    <col min="5" max="8" width="9.140625" style="5"/>
    <col min="9" max="9" width="9.5703125" style="23" customWidth="1"/>
    <col min="10" max="10" width="10.140625" style="5" bestFit="1" customWidth="1"/>
    <col min="11" max="11" width="14" style="5" bestFit="1" customWidth="1"/>
    <col min="12" max="12" width="9.140625" style="5"/>
    <col min="13" max="13" width="9.140625" style="23" customWidth="1"/>
    <col min="14" max="14" width="10.42578125" style="5" bestFit="1" customWidth="1"/>
    <col min="15" max="15" width="14" style="23" bestFit="1" customWidth="1"/>
    <col min="16" max="16" width="13.7109375" style="5" customWidth="1"/>
    <col min="17" max="17" width="10.85546875" style="23" customWidth="1"/>
    <col min="18" max="18" width="12.5703125" style="5" customWidth="1"/>
    <col min="19" max="19" width="14.42578125" style="5" bestFit="1" customWidth="1"/>
    <col min="20" max="20" width="10" style="5" customWidth="1"/>
    <col min="21" max="21" width="33.85546875" style="5" customWidth="1"/>
    <col min="22" max="24" width="34.140625" style="5" bestFit="1" customWidth="1"/>
    <col min="25" max="16384" width="9.140625" style="5"/>
  </cols>
  <sheetData>
    <row r="2" spans="2:24" ht="15.75" x14ac:dyDescent="0.25">
      <c r="B2" s="17"/>
      <c r="C2" s="17"/>
      <c r="D2" s="39" t="s">
        <v>76</v>
      </c>
      <c r="E2" s="39"/>
      <c r="F2" s="39"/>
      <c r="G2" s="39"/>
      <c r="H2" s="17"/>
      <c r="I2" s="39" t="s">
        <v>57</v>
      </c>
      <c r="J2" s="39"/>
      <c r="K2" s="39"/>
      <c r="L2" s="16"/>
      <c r="M2" s="39" t="s">
        <v>58</v>
      </c>
      <c r="N2" s="39"/>
      <c r="O2" s="39"/>
      <c r="P2" s="17"/>
      <c r="Q2" s="39" t="s">
        <v>59</v>
      </c>
      <c r="R2" s="39"/>
      <c r="S2" s="39"/>
      <c r="T2" s="17"/>
      <c r="U2" s="39" t="s">
        <v>81</v>
      </c>
      <c r="V2" s="39"/>
      <c r="W2" s="39"/>
      <c r="X2" s="39"/>
    </row>
    <row r="3" spans="2:24" ht="47.25" x14ac:dyDescent="0.25">
      <c r="B3" s="14" t="s">
        <v>48</v>
      </c>
      <c r="C3" s="17"/>
      <c r="D3" s="16" t="s">
        <v>50</v>
      </c>
      <c r="E3" s="14" t="s">
        <v>51</v>
      </c>
      <c r="F3" s="14" t="s">
        <v>52</v>
      </c>
      <c r="G3" s="14" t="s">
        <v>53</v>
      </c>
      <c r="H3" s="17"/>
      <c r="I3" s="41" t="s">
        <v>64</v>
      </c>
      <c r="J3" s="18" t="s">
        <v>55</v>
      </c>
      <c r="K3" s="18" t="s">
        <v>56</v>
      </c>
      <c r="L3" s="17"/>
      <c r="M3" s="41" t="s">
        <v>64</v>
      </c>
      <c r="N3" s="14" t="s">
        <v>55</v>
      </c>
      <c r="O3" s="41" t="s">
        <v>56</v>
      </c>
      <c r="P3" s="17"/>
      <c r="Q3" s="41" t="s">
        <v>64</v>
      </c>
      <c r="R3" s="14" t="s">
        <v>55</v>
      </c>
      <c r="S3" s="18" t="s">
        <v>56</v>
      </c>
      <c r="T3" s="17"/>
      <c r="U3" s="18" t="s">
        <v>50</v>
      </c>
      <c r="V3" s="18" t="s">
        <v>51</v>
      </c>
      <c r="W3" s="18" t="s">
        <v>52</v>
      </c>
      <c r="X3" s="18" t="s">
        <v>53</v>
      </c>
    </row>
    <row r="4" spans="2:24" x14ac:dyDescent="0.25">
      <c r="B4" s="5">
        <v>21405</v>
      </c>
      <c r="D4" s="23">
        <v>17.396218855288438</v>
      </c>
      <c r="E4" s="23">
        <v>18.3</v>
      </c>
      <c r="F4" s="23">
        <v>17.396218855288438</v>
      </c>
      <c r="G4" s="23"/>
      <c r="I4" s="23">
        <f t="shared" ref="I4:I67" si="0">E4-D4</f>
        <v>0.90378114471156223</v>
      </c>
      <c r="J4" s="24">
        <f>I4/E4</f>
        <v>4.9386947798446025E-2</v>
      </c>
      <c r="K4" s="5">
        <f>25.1-E4</f>
        <v>6.8000000000000007</v>
      </c>
      <c r="M4" s="23">
        <f t="shared" ref="M4:M67" si="1">F4-E4</f>
        <v>-0.90378114471156223</v>
      </c>
      <c r="N4" s="24">
        <f>M4/F4</f>
        <v>-5.1952734800000136E-2</v>
      </c>
      <c r="O4" s="23">
        <f>25.1-F4</f>
        <v>7.7037811447115629</v>
      </c>
      <c r="Q4" s="23">
        <f t="shared" ref="Q4:Q67" si="2">G4-F4</f>
        <v>-17.396218855288438</v>
      </c>
      <c r="R4" s="24" t="e">
        <f>Q4/G4</f>
        <v>#DIV/0!</v>
      </c>
      <c r="S4" s="5">
        <f>25.1-G4</f>
        <v>25.1</v>
      </c>
      <c r="U4" s="5" t="str">
        <f>IF(D4&lt;=18.2,"Very Lean",IF(D4&lt;=25.1,"Healthy Fitness Zone",IF(D4&lt;=27.4,"Needs Improvement",IF(D4&gt;27.4,"Needs Improvement and Health Risk"))))</f>
        <v>Very Lean</v>
      </c>
      <c r="V4" s="5" t="str">
        <f t="shared" ref="V4:X19" si="3">IF(E4&lt;=18.2,"Very Lean",IF(E4&lt;=25.1,"Healthy Fitness Zone",IF(E4&lt;=27.4,"Needs Improvement",IF(E4&gt;27.4,"Needs Improvement and Health Risk"))))</f>
        <v>Healthy Fitness Zone</v>
      </c>
      <c r="W4" s="5" t="str">
        <f t="shared" si="3"/>
        <v>Very Lean</v>
      </c>
      <c r="X4" s="5" t="str">
        <f t="shared" si="3"/>
        <v>Very Lean</v>
      </c>
    </row>
    <row r="5" spans="2:24" x14ac:dyDescent="0.25">
      <c r="B5" s="5">
        <v>21665</v>
      </c>
      <c r="D5" s="23">
        <v>22.855110195907709</v>
      </c>
      <c r="E5" s="23">
        <v>22.15</v>
      </c>
      <c r="F5" s="23">
        <v>22.855110195907709</v>
      </c>
      <c r="G5" s="23"/>
      <c r="I5" s="23">
        <f t="shared" si="0"/>
        <v>-0.70511019590771085</v>
      </c>
      <c r="J5" s="24">
        <f t="shared" ref="J5:J68" si="4">I5/E5</f>
        <v>-3.183341742247002E-2</v>
      </c>
      <c r="K5" s="5">
        <f t="shared" ref="K5:K68" si="5">25.1-E5</f>
        <v>2.9500000000000028</v>
      </c>
      <c r="M5" s="23">
        <f t="shared" si="1"/>
        <v>0.70511019590771085</v>
      </c>
      <c r="N5" s="24">
        <f t="shared" ref="N5:N68" si="6">M5/F5</f>
        <v>3.0851314645333163E-2</v>
      </c>
      <c r="O5" s="23">
        <f t="shared" ref="O5:O68" si="7">25.1-F5</f>
        <v>2.244889804092292</v>
      </c>
      <c r="Q5" s="23">
        <f t="shared" si="2"/>
        <v>-22.855110195907709</v>
      </c>
      <c r="R5" s="24" t="e">
        <f t="shared" ref="R5:R68" si="8">Q5/G5</f>
        <v>#DIV/0!</v>
      </c>
      <c r="S5" s="5">
        <f t="shared" ref="S5:S68" si="9">25.1-G5</f>
        <v>25.1</v>
      </c>
      <c r="U5" s="5" t="str">
        <f t="shared" ref="U5:X68" si="10">IF(D5&lt;=18.2,"Very Lean",IF(D5&lt;=25.1,"Healthy Fitness Zone",IF(D5&lt;=27.4,"Needs Improvement",IF(D5&gt;27.4,"Needs Improvement and Health Risk"))))</f>
        <v>Healthy Fitness Zone</v>
      </c>
      <c r="V5" s="5" t="str">
        <f t="shared" si="3"/>
        <v>Healthy Fitness Zone</v>
      </c>
      <c r="W5" s="5" t="str">
        <f t="shared" si="3"/>
        <v>Healthy Fitness Zone</v>
      </c>
      <c r="X5" s="5" t="str">
        <f t="shared" si="3"/>
        <v>Very Lean</v>
      </c>
    </row>
    <row r="6" spans="2:24" x14ac:dyDescent="0.25">
      <c r="B6" s="5">
        <v>21715</v>
      </c>
      <c r="D6" s="23">
        <v>19.244906525003667</v>
      </c>
      <c r="E6" s="23">
        <v>18.62</v>
      </c>
      <c r="F6" s="23">
        <v>19.244906525003667</v>
      </c>
      <c r="G6" s="23"/>
      <c r="I6" s="23">
        <f t="shared" si="0"/>
        <v>-0.6249065250036665</v>
      </c>
      <c r="J6" s="24">
        <f t="shared" si="4"/>
        <v>-3.3561037862710336E-2</v>
      </c>
      <c r="K6" s="5">
        <f t="shared" si="5"/>
        <v>6.48</v>
      </c>
      <c r="M6" s="23">
        <f t="shared" si="1"/>
        <v>0.6249065250036665</v>
      </c>
      <c r="N6" s="24">
        <f t="shared" si="6"/>
        <v>3.24712683946667E-2</v>
      </c>
      <c r="O6" s="23">
        <f t="shared" si="7"/>
        <v>5.8550934749963339</v>
      </c>
      <c r="Q6" s="23">
        <f t="shared" si="2"/>
        <v>-19.244906525003667</v>
      </c>
      <c r="R6" s="24" t="e">
        <f t="shared" si="8"/>
        <v>#DIV/0!</v>
      </c>
      <c r="S6" s="5">
        <f t="shared" si="9"/>
        <v>25.1</v>
      </c>
      <c r="U6" s="5" t="str">
        <f t="shared" si="10"/>
        <v>Healthy Fitness Zone</v>
      </c>
      <c r="V6" s="5" t="str">
        <f t="shared" si="3"/>
        <v>Healthy Fitness Zone</v>
      </c>
      <c r="W6" s="5" t="str">
        <f t="shared" si="3"/>
        <v>Healthy Fitness Zone</v>
      </c>
      <c r="X6" s="5" t="str">
        <f t="shared" si="3"/>
        <v>Very Lean</v>
      </c>
    </row>
    <row r="7" spans="2:24" x14ac:dyDescent="0.25">
      <c r="B7" s="5">
        <v>22072</v>
      </c>
      <c r="D7" s="23">
        <v>17.791587465635899</v>
      </c>
      <c r="E7" s="23">
        <v>20.010000000000002</v>
      </c>
      <c r="F7" s="23">
        <v>17.791587465635899</v>
      </c>
      <c r="G7" s="23"/>
      <c r="I7" s="23">
        <f t="shared" si="0"/>
        <v>2.2184125343641021</v>
      </c>
      <c r="J7" s="24">
        <f t="shared" si="4"/>
        <v>0.11086519412114453</v>
      </c>
      <c r="K7" s="5">
        <f t="shared" si="5"/>
        <v>5.09</v>
      </c>
      <c r="M7" s="23">
        <f t="shared" si="1"/>
        <v>-2.2184125343641021</v>
      </c>
      <c r="N7" s="24">
        <f t="shared" si="6"/>
        <v>-0.12468884739200042</v>
      </c>
      <c r="O7" s="23">
        <f t="shared" si="7"/>
        <v>7.308412534364102</v>
      </c>
      <c r="Q7" s="23">
        <f t="shared" si="2"/>
        <v>-17.791587465635899</v>
      </c>
      <c r="R7" s="24" t="e">
        <f t="shared" si="8"/>
        <v>#DIV/0!</v>
      </c>
      <c r="S7" s="5">
        <f t="shared" si="9"/>
        <v>25.1</v>
      </c>
      <c r="U7" s="5" t="str">
        <f t="shared" si="10"/>
        <v>Very Lean</v>
      </c>
      <c r="V7" s="5" t="str">
        <f t="shared" si="3"/>
        <v>Healthy Fitness Zone</v>
      </c>
      <c r="W7" s="5" t="str">
        <f t="shared" si="3"/>
        <v>Very Lean</v>
      </c>
      <c r="X7" s="5" t="str">
        <f t="shared" si="3"/>
        <v>Very Lean</v>
      </c>
    </row>
    <row r="8" spans="2:24" x14ac:dyDescent="0.25">
      <c r="B8" s="5">
        <v>22330</v>
      </c>
      <c r="D8" s="23">
        <v>19.461753417522509</v>
      </c>
      <c r="E8" s="23">
        <v>20.170000000000002</v>
      </c>
      <c r="F8" s="23">
        <v>19.461753417522509</v>
      </c>
      <c r="G8" s="23"/>
      <c r="I8" s="23">
        <f t="shared" si="0"/>
        <v>0.70824658247749284</v>
      </c>
      <c r="J8" s="24">
        <f t="shared" si="4"/>
        <v>3.5113861302800829E-2</v>
      </c>
      <c r="K8" s="5">
        <f t="shared" si="5"/>
        <v>4.93</v>
      </c>
      <c r="M8" s="23">
        <f t="shared" si="1"/>
        <v>-0.70824658247749284</v>
      </c>
      <c r="N8" s="24">
        <f t="shared" si="6"/>
        <v>-3.6391714933548522E-2</v>
      </c>
      <c r="O8" s="23">
        <f t="shared" si="7"/>
        <v>5.6382465824774926</v>
      </c>
      <c r="Q8" s="23">
        <f t="shared" si="2"/>
        <v>-19.461753417522509</v>
      </c>
      <c r="R8" s="24" t="e">
        <f t="shared" si="8"/>
        <v>#DIV/0!</v>
      </c>
      <c r="S8" s="5">
        <f t="shared" si="9"/>
        <v>25.1</v>
      </c>
      <c r="U8" s="5" t="str">
        <f t="shared" si="10"/>
        <v>Healthy Fitness Zone</v>
      </c>
      <c r="V8" s="5" t="str">
        <f t="shared" si="3"/>
        <v>Healthy Fitness Zone</v>
      </c>
      <c r="W8" s="5" t="str">
        <f t="shared" si="3"/>
        <v>Healthy Fitness Zone</v>
      </c>
      <c r="X8" s="5" t="str">
        <f t="shared" si="3"/>
        <v>Very Lean</v>
      </c>
    </row>
    <row r="9" spans="2:24" x14ac:dyDescent="0.25">
      <c r="B9" s="5">
        <v>23772</v>
      </c>
      <c r="D9" s="23">
        <v>17.961912756670085</v>
      </c>
      <c r="E9" s="23">
        <v>20.329999999999998</v>
      </c>
      <c r="F9" s="23">
        <v>17.961912756670085</v>
      </c>
      <c r="G9" s="23"/>
      <c r="I9" s="23">
        <f t="shared" si="0"/>
        <v>2.3680872433299136</v>
      </c>
      <c r="J9" s="24">
        <f t="shared" si="4"/>
        <v>0.1164824025248359</v>
      </c>
      <c r="K9" s="5">
        <f t="shared" si="5"/>
        <v>4.7700000000000031</v>
      </c>
      <c r="M9" s="23">
        <f t="shared" si="1"/>
        <v>-2.3680872433299136</v>
      </c>
      <c r="N9" s="24">
        <f t="shared" si="6"/>
        <v>-0.13183936896979603</v>
      </c>
      <c r="O9" s="23">
        <f t="shared" si="7"/>
        <v>7.1380872433299167</v>
      </c>
      <c r="Q9" s="23">
        <f t="shared" si="2"/>
        <v>-17.961912756670085</v>
      </c>
      <c r="R9" s="24" t="e">
        <f t="shared" si="8"/>
        <v>#DIV/0!</v>
      </c>
      <c r="S9" s="5">
        <f t="shared" si="9"/>
        <v>25.1</v>
      </c>
      <c r="U9" s="5" t="str">
        <f t="shared" si="10"/>
        <v>Very Lean</v>
      </c>
      <c r="V9" s="5" t="str">
        <f t="shared" si="3"/>
        <v>Healthy Fitness Zone</v>
      </c>
      <c r="W9" s="5" t="str">
        <f t="shared" si="3"/>
        <v>Very Lean</v>
      </c>
      <c r="X9" s="5" t="str">
        <f t="shared" si="3"/>
        <v>Very Lean</v>
      </c>
    </row>
    <row r="10" spans="2:24" x14ac:dyDescent="0.25">
      <c r="B10" s="5">
        <v>23874</v>
      </c>
      <c r="D10" s="23">
        <v>20.37945473336476</v>
      </c>
      <c r="E10" s="23">
        <v>20.49</v>
      </c>
      <c r="F10" s="23">
        <v>20.37945473336476</v>
      </c>
      <c r="G10" s="23"/>
      <c r="I10" s="23">
        <f t="shared" si="0"/>
        <v>0.11054526663523845</v>
      </c>
      <c r="J10" s="24">
        <f t="shared" si="4"/>
        <v>5.3950837791722035E-3</v>
      </c>
      <c r="K10" s="5">
        <f t="shared" si="5"/>
        <v>4.610000000000003</v>
      </c>
      <c r="M10" s="23">
        <f t="shared" si="1"/>
        <v>-0.11054526663523845</v>
      </c>
      <c r="N10" s="24">
        <f t="shared" si="6"/>
        <v>-5.4243485942858105E-3</v>
      </c>
      <c r="O10" s="23">
        <f t="shared" si="7"/>
        <v>4.7205452666352414</v>
      </c>
      <c r="Q10" s="23">
        <f t="shared" si="2"/>
        <v>-20.37945473336476</v>
      </c>
      <c r="R10" s="24" t="e">
        <f t="shared" si="8"/>
        <v>#DIV/0!</v>
      </c>
      <c r="S10" s="5">
        <f t="shared" si="9"/>
        <v>25.1</v>
      </c>
      <c r="U10" s="5" t="str">
        <f t="shared" si="10"/>
        <v>Healthy Fitness Zone</v>
      </c>
      <c r="V10" s="5" t="str">
        <f t="shared" si="3"/>
        <v>Healthy Fitness Zone</v>
      </c>
      <c r="W10" s="5" t="str">
        <f t="shared" si="3"/>
        <v>Healthy Fitness Zone</v>
      </c>
      <c r="X10" s="5" t="str">
        <f t="shared" si="3"/>
        <v>Very Lean</v>
      </c>
    </row>
    <row r="11" spans="2:24" x14ac:dyDescent="0.25">
      <c r="B11" s="5">
        <v>23976</v>
      </c>
      <c r="D11" s="23">
        <v>21.511646662996135</v>
      </c>
      <c r="E11" s="23">
        <v>20.65</v>
      </c>
      <c r="F11" s="23">
        <v>21.511646662996135</v>
      </c>
      <c r="G11" s="23"/>
      <c r="I11" s="23">
        <f t="shared" si="0"/>
        <v>-0.86164666299613657</v>
      </c>
      <c r="J11" s="24">
        <f t="shared" si="4"/>
        <v>-4.1726230653565941E-2</v>
      </c>
      <c r="K11" s="5">
        <f t="shared" si="5"/>
        <v>4.4500000000000028</v>
      </c>
      <c r="M11" s="23">
        <f t="shared" si="1"/>
        <v>0.86164666299613657</v>
      </c>
      <c r="N11" s="24">
        <f t="shared" si="6"/>
        <v>4.0054891031578832E-2</v>
      </c>
      <c r="O11" s="23">
        <f t="shared" si="7"/>
        <v>3.5883533370038663</v>
      </c>
      <c r="Q11" s="23">
        <f t="shared" si="2"/>
        <v>-21.511646662996135</v>
      </c>
      <c r="R11" s="24" t="e">
        <f t="shared" si="8"/>
        <v>#DIV/0!</v>
      </c>
      <c r="S11" s="5">
        <f t="shared" si="9"/>
        <v>25.1</v>
      </c>
      <c r="U11" s="5" t="str">
        <f t="shared" si="10"/>
        <v>Healthy Fitness Zone</v>
      </c>
      <c r="V11" s="5" t="str">
        <f t="shared" si="3"/>
        <v>Healthy Fitness Zone</v>
      </c>
      <c r="W11" s="5" t="str">
        <f t="shared" si="3"/>
        <v>Healthy Fitness Zone</v>
      </c>
      <c r="X11" s="5" t="str">
        <f t="shared" si="3"/>
        <v>Very Lean</v>
      </c>
    </row>
    <row r="12" spans="2:24" x14ac:dyDescent="0.25">
      <c r="B12" s="5">
        <v>23978</v>
      </c>
      <c r="D12" s="23">
        <v>19.171343228277056</v>
      </c>
      <c r="E12" s="23">
        <v>20.81</v>
      </c>
      <c r="F12" s="23">
        <v>19.171343228277056</v>
      </c>
      <c r="G12" s="23"/>
      <c r="I12" s="23">
        <f t="shared" si="0"/>
        <v>1.6386567717229426</v>
      </c>
      <c r="J12" s="24">
        <f t="shared" si="4"/>
        <v>7.874371800686894E-2</v>
      </c>
      <c r="K12" s="5">
        <f t="shared" si="5"/>
        <v>4.2900000000000027</v>
      </c>
      <c r="M12" s="23">
        <f t="shared" si="1"/>
        <v>-1.6386567717229426</v>
      </c>
      <c r="N12" s="24">
        <f t="shared" si="6"/>
        <v>-8.5474280659999943E-2</v>
      </c>
      <c r="O12" s="23">
        <f t="shared" si="7"/>
        <v>5.9286567717229453</v>
      </c>
      <c r="Q12" s="23">
        <f t="shared" si="2"/>
        <v>-19.171343228277056</v>
      </c>
      <c r="R12" s="24" t="e">
        <f t="shared" si="8"/>
        <v>#DIV/0!</v>
      </c>
      <c r="S12" s="5">
        <f t="shared" si="9"/>
        <v>25.1</v>
      </c>
      <c r="U12" s="5" t="str">
        <f t="shared" si="10"/>
        <v>Healthy Fitness Zone</v>
      </c>
      <c r="V12" s="5" t="str">
        <f t="shared" si="3"/>
        <v>Healthy Fitness Zone</v>
      </c>
      <c r="W12" s="5" t="str">
        <f t="shared" si="3"/>
        <v>Healthy Fitness Zone</v>
      </c>
      <c r="X12" s="5" t="str">
        <f t="shared" si="3"/>
        <v>Very Lean</v>
      </c>
    </row>
    <row r="13" spans="2:24" x14ac:dyDescent="0.25">
      <c r="B13" s="5">
        <v>24050</v>
      </c>
      <c r="D13" s="23">
        <v>27.181334620872573</v>
      </c>
      <c r="E13" s="23">
        <v>20.97</v>
      </c>
      <c r="F13" s="23">
        <v>27.181334620872573</v>
      </c>
      <c r="G13" s="23"/>
      <c r="I13" s="23">
        <f t="shared" si="0"/>
        <v>-6.2113346208725737</v>
      </c>
      <c r="J13" s="24">
        <f t="shared" si="4"/>
        <v>-0.29620098335110034</v>
      </c>
      <c r="K13" s="5">
        <f t="shared" si="5"/>
        <v>4.1300000000000026</v>
      </c>
      <c r="M13" s="23">
        <f t="shared" si="1"/>
        <v>6.2113346208725737</v>
      </c>
      <c r="N13" s="24">
        <f t="shared" si="6"/>
        <v>0.22851470347239256</v>
      </c>
      <c r="O13" s="23">
        <f t="shared" si="7"/>
        <v>-2.0813346208725712</v>
      </c>
      <c r="Q13" s="23">
        <f t="shared" si="2"/>
        <v>-27.181334620872573</v>
      </c>
      <c r="R13" s="24" t="e">
        <f t="shared" si="8"/>
        <v>#DIV/0!</v>
      </c>
      <c r="S13" s="5">
        <f t="shared" si="9"/>
        <v>25.1</v>
      </c>
      <c r="U13" s="5" t="str">
        <f t="shared" si="10"/>
        <v>Needs Improvement</v>
      </c>
      <c r="V13" s="5" t="str">
        <f t="shared" si="3"/>
        <v>Healthy Fitness Zone</v>
      </c>
      <c r="W13" s="5" t="str">
        <f t="shared" si="3"/>
        <v>Needs Improvement</v>
      </c>
      <c r="X13" s="5" t="str">
        <f t="shared" si="3"/>
        <v>Very Lean</v>
      </c>
    </row>
    <row r="14" spans="2:24" x14ac:dyDescent="0.25">
      <c r="B14" s="5">
        <v>24276</v>
      </c>
      <c r="D14" s="23">
        <v>26.513507572469688</v>
      </c>
      <c r="E14" s="23">
        <v>21.13</v>
      </c>
      <c r="F14" s="23">
        <v>26.513507572469688</v>
      </c>
      <c r="G14" s="23"/>
      <c r="I14" s="23">
        <f t="shared" si="0"/>
        <v>-5.3835075724696893</v>
      </c>
      <c r="J14" s="24">
        <f t="shared" si="4"/>
        <v>-0.25478029211877373</v>
      </c>
      <c r="K14" s="5">
        <f t="shared" si="5"/>
        <v>3.9700000000000024</v>
      </c>
      <c r="M14" s="23">
        <f t="shared" si="1"/>
        <v>5.3835075724696893</v>
      </c>
      <c r="N14" s="24">
        <f t="shared" si="6"/>
        <v>0.20304773171768706</v>
      </c>
      <c r="O14" s="23">
        <f t="shared" si="7"/>
        <v>-1.4135075724696868</v>
      </c>
      <c r="Q14" s="23">
        <f t="shared" si="2"/>
        <v>-26.513507572469688</v>
      </c>
      <c r="R14" s="24" t="e">
        <f t="shared" si="8"/>
        <v>#DIV/0!</v>
      </c>
      <c r="S14" s="5">
        <f t="shared" si="9"/>
        <v>25.1</v>
      </c>
      <c r="U14" s="5" t="str">
        <f t="shared" si="10"/>
        <v>Needs Improvement</v>
      </c>
      <c r="V14" s="5" t="str">
        <f t="shared" si="3"/>
        <v>Healthy Fitness Zone</v>
      </c>
      <c r="W14" s="5" t="str">
        <f t="shared" si="3"/>
        <v>Needs Improvement</v>
      </c>
      <c r="X14" s="5" t="str">
        <f t="shared" si="3"/>
        <v>Very Lean</v>
      </c>
    </row>
    <row r="15" spans="2:24" x14ac:dyDescent="0.25">
      <c r="B15" s="5">
        <v>24356</v>
      </c>
      <c r="D15" s="23">
        <v>25.970217327960324</v>
      </c>
      <c r="E15" s="23">
        <v>21.29</v>
      </c>
      <c r="F15" s="23">
        <v>25.970217327960324</v>
      </c>
      <c r="G15" s="23"/>
      <c r="I15" s="23">
        <f t="shared" si="0"/>
        <v>-4.6802173279603245</v>
      </c>
      <c r="J15" s="24">
        <f t="shared" si="4"/>
        <v>-0.21983172043026419</v>
      </c>
      <c r="K15" s="5">
        <f t="shared" si="5"/>
        <v>3.8100000000000023</v>
      </c>
      <c r="M15" s="23">
        <f t="shared" si="1"/>
        <v>4.6802173279603245</v>
      </c>
      <c r="N15" s="24">
        <f t="shared" si="6"/>
        <v>0.18021479253935471</v>
      </c>
      <c r="O15" s="23">
        <f t="shared" si="7"/>
        <v>-0.87021732796032225</v>
      </c>
      <c r="Q15" s="23">
        <f t="shared" si="2"/>
        <v>-25.970217327960324</v>
      </c>
      <c r="R15" s="24" t="e">
        <f t="shared" si="8"/>
        <v>#DIV/0!</v>
      </c>
      <c r="S15" s="5">
        <f t="shared" si="9"/>
        <v>25.1</v>
      </c>
      <c r="U15" s="5" t="str">
        <f t="shared" si="10"/>
        <v>Needs Improvement</v>
      </c>
      <c r="V15" s="5" t="str">
        <f t="shared" si="3"/>
        <v>Healthy Fitness Zone</v>
      </c>
      <c r="W15" s="5" t="str">
        <f t="shared" si="3"/>
        <v>Needs Improvement</v>
      </c>
      <c r="X15" s="5" t="str">
        <f t="shared" si="3"/>
        <v>Very Lean</v>
      </c>
    </row>
    <row r="16" spans="2:24" x14ac:dyDescent="0.25">
      <c r="B16" s="5">
        <v>24512</v>
      </c>
      <c r="D16" s="23">
        <v>30.764470920182589</v>
      </c>
      <c r="E16" s="23">
        <v>21.45</v>
      </c>
      <c r="F16" s="23">
        <v>30.764470920182589</v>
      </c>
      <c r="G16" s="23"/>
      <c r="I16" s="23">
        <f t="shared" si="0"/>
        <v>-9.3144709201825897</v>
      </c>
      <c r="J16" s="24">
        <f t="shared" si="4"/>
        <v>-0.4342410685399809</v>
      </c>
      <c r="K16" s="5">
        <f t="shared" si="5"/>
        <v>3.6500000000000021</v>
      </c>
      <c r="M16" s="23">
        <f t="shared" si="1"/>
        <v>9.3144709201825897</v>
      </c>
      <c r="N16" s="24">
        <f t="shared" si="6"/>
        <v>0.30276714149736816</v>
      </c>
      <c r="O16" s="23">
        <f t="shared" si="7"/>
        <v>-5.6644709201825876</v>
      </c>
      <c r="Q16" s="23">
        <f t="shared" si="2"/>
        <v>-30.764470920182589</v>
      </c>
      <c r="R16" s="24" t="e">
        <f t="shared" si="8"/>
        <v>#DIV/0!</v>
      </c>
      <c r="S16" s="5">
        <f t="shared" si="9"/>
        <v>25.1</v>
      </c>
      <c r="U16" s="5" t="str">
        <f t="shared" si="10"/>
        <v>Needs Improvement and Health Risk</v>
      </c>
      <c r="V16" s="5" t="str">
        <f t="shared" si="3"/>
        <v>Healthy Fitness Zone</v>
      </c>
      <c r="W16" s="5" t="str">
        <f t="shared" si="3"/>
        <v>Needs Improvement and Health Risk</v>
      </c>
      <c r="X16" s="5" t="str">
        <f t="shared" si="3"/>
        <v>Very Lean</v>
      </c>
    </row>
    <row r="17" spans="2:24" x14ac:dyDescent="0.25">
      <c r="B17" s="5">
        <v>24658</v>
      </c>
      <c r="D17" s="23">
        <v>18.920936279372558</v>
      </c>
      <c r="E17" s="23">
        <v>21.61</v>
      </c>
      <c r="F17" s="23">
        <v>18.920936279372558</v>
      </c>
      <c r="G17" s="23"/>
      <c r="I17" s="23">
        <f t="shared" si="0"/>
        <v>2.6890637206274413</v>
      </c>
      <c r="J17" s="24">
        <f t="shared" si="4"/>
        <v>0.12443608147281079</v>
      </c>
      <c r="K17" s="5">
        <f t="shared" si="5"/>
        <v>3.490000000000002</v>
      </c>
      <c r="M17" s="23">
        <f t="shared" si="1"/>
        <v>-2.6890637206274413</v>
      </c>
      <c r="N17" s="24">
        <f t="shared" si="6"/>
        <v>-0.14212107059199999</v>
      </c>
      <c r="O17" s="23">
        <f t="shared" si="7"/>
        <v>6.1790637206274432</v>
      </c>
      <c r="Q17" s="23">
        <f t="shared" si="2"/>
        <v>-18.920936279372558</v>
      </c>
      <c r="R17" s="24" t="e">
        <f t="shared" si="8"/>
        <v>#DIV/0!</v>
      </c>
      <c r="S17" s="5">
        <f t="shared" si="9"/>
        <v>25.1</v>
      </c>
      <c r="U17" s="5" t="str">
        <f t="shared" si="10"/>
        <v>Healthy Fitness Zone</v>
      </c>
      <c r="V17" s="5" t="str">
        <f t="shared" si="3"/>
        <v>Healthy Fitness Zone</v>
      </c>
      <c r="W17" s="5" t="str">
        <f t="shared" si="3"/>
        <v>Healthy Fitness Zone</v>
      </c>
      <c r="X17" s="5" t="str">
        <f t="shared" si="3"/>
        <v>Very Lean</v>
      </c>
    </row>
    <row r="18" spans="2:24" x14ac:dyDescent="0.25">
      <c r="B18" s="5">
        <v>24819</v>
      </c>
      <c r="D18" s="23">
        <v>20.177555148009702</v>
      </c>
      <c r="E18" s="23">
        <v>21.77</v>
      </c>
      <c r="F18" s="23">
        <v>20.177555148009702</v>
      </c>
      <c r="G18" s="23"/>
      <c r="I18" s="23">
        <f t="shared" si="0"/>
        <v>1.5924448519902974</v>
      </c>
      <c r="J18" s="24">
        <f t="shared" si="4"/>
        <v>7.3148592190642972E-2</v>
      </c>
      <c r="K18" s="5">
        <f t="shared" si="5"/>
        <v>3.3300000000000018</v>
      </c>
      <c r="M18" s="23">
        <f t="shared" si="1"/>
        <v>-1.5924448519902974</v>
      </c>
      <c r="N18" s="24">
        <f t="shared" si="6"/>
        <v>-7.8921595818181908E-2</v>
      </c>
      <c r="O18" s="23">
        <f t="shared" si="7"/>
        <v>4.9224448519902992</v>
      </c>
      <c r="Q18" s="23">
        <f t="shared" si="2"/>
        <v>-20.177555148009702</v>
      </c>
      <c r="R18" s="24" t="e">
        <f t="shared" si="8"/>
        <v>#DIV/0!</v>
      </c>
      <c r="S18" s="5">
        <f t="shared" si="9"/>
        <v>25.1</v>
      </c>
      <c r="U18" s="5" t="str">
        <f t="shared" si="10"/>
        <v>Healthy Fitness Zone</v>
      </c>
      <c r="V18" s="5" t="str">
        <f t="shared" si="3"/>
        <v>Healthy Fitness Zone</v>
      </c>
      <c r="W18" s="5" t="str">
        <f t="shared" si="3"/>
        <v>Healthy Fitness Zone</v>
      </c>
      <c r="X18" s="5" t="str">
        <f t="shared" si="3"/>
        <v>Very Lean</v>
      </c>
    </row>
    <row r="19" spans="2:24" x14ac:dyDescent="0.25">
      <c r="B19" s="5">
        <v>24931</v>
      </c>
      <c r="D19" s="23">
        <v>21.491540511530626</v>
      </c>
      <c r="E19" s="23">
        <v>21.93</v>
      </c>
      <c r="F19" s="23">
        <v>21.491540511530626</v>
      </c>
      <c r="G19" s="23"/>
      <c r="I19" s="23">
        <f t="shared" si="0"/>
        <v>0.43845948846937333</v>
      </c>
      <c r="J19" s="24">
        <f t="shared" si="4"/>
        <v>1.9993592725461619E-2</v>
      </c>
      <c r="K19" s="5">
        <f t="shared" si="5"/>
        <v>3.1700000000000017</v>
      </c>
      <c r="M19" s="23">
        <f t="shared" si="1"/>
        <v>-0.43845948846937333</v>
      </c>
      <c r="N19" s="24">
        <f t="shared" si="6"/>
        <v>-2.0401491844390184E-2</v>
      </c>
      <c r="O19" s="23">
        <f t="shared" si="7"/>
        <v>3.608459488469375</v>
      </c>
      <c r="Q19" s="23">
        <f t="shared" si="2"/>
        <v>-21.491540511530626</v>
      </c>
      <c r="R19" s="24" t="e">
        <f t="shared" si="8"/>
        <v>#DIV/0!</v>
      </c>
      <c r="S19" s="5">
        <f t="shared" si="9"/>
        <v>25.1</v>
      </c>
      <c r="U19" s="5" t="str">
        <f t="shared" si="10"/>
        <v>Healthy Fitness Zone</v>
      </c>
      <c r="V19" s="5" t="str">
        <f t="shared" si="3"/>
        <v>Healthy Fitness Zone</v>
      </c>
      <c r="W19" s="5" t="str">
        <f t="shared" si="3"/>
        <v>Healthy Fitness Zone</v>
      </c>
      <c r="X19" s="5" t="str">
        <f t="shared" si="3"/>
        <v>Very Lean</v>
      </c>
    </row>
    <row r="20" spans="2:24" x14ac:dyDescent="0.25">
      <c r="B20" s="5">
        <v>24972</v>
      </c>
      <c r="D20" s="23">
        <v>19.91898876678448</v>
      </c>
      <c r="E20" s="23">
        <v>22.09</v>
      </c>
      <c r="F20" s="23">
        <v>19.91898876678448</v>
      </c>
      <c r="G20" s="23"/>
      <c r="I20" s="23">
        <f t="shared" si="0"/>
        <v>2.1710112332155198</v>
      </c>
      <c r="J20" s="24">
        <f t="shared" si="4"/>
        <v>9.8280273119760966E-2</v>
      </c>
      <c r="K20" s="5">
        <f t="shared" si="5"/>
        <v>3.0100000000000016</v>
      </c>
      <c r="M20" s="23">
        <f t="shared" si="1"/>
        <v>-2.1710112332155198</v>
      </c>
      <c r="N20" s="24">
        <f t="shared" si="6"/>
        <v>-0.10899204064192992</v>
      </c>
      <c r="O20" s="23">
        <f t="shared" si="7"/>
        <v>5.1810112332155214</v>
      </c>
      <c r="Q20" s="23">
        <f t="shared" si="2"/>
        <v>-19.91898876678448</v>
      </c>
      <c r="R20" s="24" t="e">
        <f t="shared" si="8"/>
        <v>#DIV/0!</v>
      </c>
      <c r="S20" s="5">
        <f t="shared" si="9"/>
        <v>25.1</v>
      </c>
      <c r="U20" s="5" t="str">
        <f t="shared" si="10"/>
        <v>Healthy Fitness Zone</v>
      </c>
      <c r="V20" s="5" t="str">
        <f t="shared" si="10"/>
        <v>Healthy Fitness Zone</v>
      </c>
      <c r="W20" s="5" t="str">
        <f t="shared" si="10"/>
        <v>Healthy Fitness Zone</v>
      </c>
      <c r="X20" s="5" t="str">
        <f t="shared" si="10"/>
        <v>Very Lean</v>
      </c>
    </row>
    <row r="21" spans="2:24" x14ac:dyDescent="0.25">
      <c r="B21" s="5">
        <v>25313</v>
      </c>
      <c r="D21" s="23">
        <v>19.706456182437343</v>
      </c>
      <c r="E21" s="23">
        <v>22.25</v>
      </c>
      <c r="F21" s="25">
        <v>19.706456182437343</v>
      </c>
      <c r="G21" s="25"/>
      <c r="I21" s="23">
        <f t="shared" si="0"/>
        <v>2.5435438175626572</v>
      </c>
      <c r="J21" s="24">
        <f t="shared" si="4"/>
        <v>0.11431657607023178</v>
      </c>
      <c r="K21" s="5">
        <f t="shared" si="5"/>
        <v>2.8500000000000014</v>
      </c>
      <c r="M21" s="23">
        <f t="shared" si="1"/>
        <v>-2.5435438175626572</v>
      </c>
      <c r="N21" s="24">
        <f t="shared" si="6"/>
        <v>-0.12907159937916679</v>
      </c>
      <c r="O21" s="23">
        <f t="shared" si="7"/>
        <v>5.3935438175626587</v>
      </c>
      <c r="Q21" s="23">
        <f t="shared" si="2"/>
        <v>-19.706456182437343</v>
      </c>
      <c r="R21" s="24" t="e">
        <f t="shared" si="8"/>
        <v>#DIV/0!</v>
      </c>
      <c r="S21" s="5">
        <f t="shared" si="9"/>
        <v>25.1</v>
      </c>
      <c r="U21" s="5" t="str">
        <f t="shared" si="10"/>
        <v>Healthy Fitness Zone</v>
      </c>
      <c r="V21" s="5" t="str">
        <f t="shared" si="10"/>
        <v>Healthy Fitness Zone</v>
      </c>
      <c r="W21" s="5" t="str">
        <f t="shared" si="10"/>
        <v>Healthy Fitness Zone</v>
      </c>
      <c r="X21" s="5" t="str">
        <f t="shared" si="10"/>
        <v>Very Lean</v>
      </c>
    </row>
    <row r="22" spans="2:24" x14ac:dyDescent="0.25">
      <c r="B22" s="5">
        <v>25325</v>
      </c>
      <c r="D22" s="23">
        <v>18.404910744480578</v>
      </c>
      <c r="E22" s="23">
        <v>22.41</v>
      </c>
      <c r="F22" s="25">
        <v>18.404910744480578</v>
      </c>
      <c r="G22" s="25"/>
      <c r="I22" s="23">
        <f t="shared" si="0"/>
        <v>4.0050892555194224</v>
      </c>
      <c r="J22" s="24">
        <f t="shared" si="4"/>
        <v>0.17871884228109872</v>
      </c>
      <c r="K22" s="5">
        <f t="shared" si="5"/>
        <v>2.6900000000000013</v>
      </c>
      <c r="M22" s="23">
        <f t="shared" si="1"/>
        <v>-4.0050892555194224</v>
      </c>
      <c r="N22" s="24">
        <f t="shared" si="6"/>
        <v>-0.21760981681046743</v>
      </c>
      <c r="O22" s="23">
        <f t="shared" si="7"/>
        <v>6.6950892555194237</v>
      </c>
      <c r="Q22" s="23">
        <f t="shared" si="2"/>
        <v>-18.404910744480578</v>
      </c>
      <c r="R22" s="24" t="e">
        <f t="shared" si="8"/>
        <v>#DIV/0!</v>
      </c>
      <c r="S22" s="5">
        <f t="shared" si="9"/>
        <v>25.1</v>
      </c>
      <c r="U22" s="5" t="str">
        <f t="shared" si="10"/>
        <v>Healthy Fitness Zone</v>
      </c>
      <c r="V22" s="5" t="str">
        <f t="shared" si="10"/>
        <v>Healthy Fitness Zone</v>
      </c>
      <c r="W22" s="5" t="str">
        <f t="shared" si="10"/>
        <v>Healthy Fitness Zone</v>
      </c>
      <c r="X22" s="5" t="str">
        <f t="shared" si="10"/>
        <v>Very Lean</v>
      </c>
    </row>
    <row r="23" spans="2:24" x14ac:dyDescent="0.25">
      <c r="B23" s="5">
        <v>25330</v>
      </c>
      <c r="D23" s="23">
        <v>31.387684669046589</v>
      </c>
      <c r="E23" s="23">
        <v>22.57</v>
      </c>
      <c r="F23" s="25">
        <v>31.387684669046589</v>
      </c>
      <c r="G23" s="25"/>
      <c r="I23" s="23">
        <f t="shared" si="0"/>
        <v>-8.8176846690465887</v>
      </c>
      <c r="J23" s="24">
        <f t="shared" si="4"/>
        <v>-0.39068164240348197</v>
      </c>
      <c r="K23" s="5">
        <f t="shared" si="5"/>
        <v>2.5300000000000011</v>
      </c>
      <c r="M23" s="23">
        <f t="shared" si="1"/>
        <v>8.8176846690465887</v>
      </c>
      <c r="N23" s="24">
        <f t="shared" si="6"/>
        <v>0.28092816536232995</v>
      </c>
      <c r="O23" s="23">
        <f t="shared" si="7"/>
        <v>-6.2876846690465875</v>
      </c>
      <c r="Q23" s="23">
        <f t="shared" si="2"/>
        <v>-31.387684669046589</v>
      </c>
      <c r="R23" s="24" t="e">
        <f t="shared" si="8"/>
        <v>#DIV/0!</v>
      </c>
      <c r="S23" s="5">
        <f t="shared" si="9"/>
        <v>25.1</v>
      </c>
      <c r="U23" s="5" t="str">
        <f t="shared" si="10"/>
        <v>Needs Improvement and Health Risk</v>
      </c>
      <c r="V23" s="5" t="str">
        <f t="shared" si="10"/>
        <v>Healthy Fitness Zone</v>
      </c>
      <c r="W23" s="5" t="str">
        <f t="shared" si="10"/>
        <v>Needs Improvement and Health Risk</v>
      </c>
      <c r="X23" s="5" t="str">
        <f t="shared" si="10"/>
        <v>Very Lean</v>
      </c>
    </row>
    <row r="24" spans="2:24" x14ac:dyDescent="0.25">
      <c r="B24" s="5">
        <v>25331</v>
      </c>
      <c r="D24" s="23">
        <v>18.064251500567565</v>
      </c>
      <c r="E24" s="23">
        <v>22.73</v>
      </c>
      <c r="F24" s="25">
        <v>18.064251500567565</v>
      </c>
      <c r="G24" s="25"/>
      <c r="I24" s="23">
        <f t="shared" si="0"/>
        <v>4.6657484994324356</v>
      </c>
      <c r="J24" s="24">
        <f t="shared" si="4"/>
        <v>0.20526830177881369</v>
      </c>
      <c r="K24" s="5">
        <f t="shared" si="5"/>
        <v>2.370000000000001</v>
      </c>
      <c r="M24" s="23">
        <f t="shared" si="1"/>
        <v>-4.6657484994324356</v>
      </c>
      <c r="N24" s="24">
        <f t="shared" si="6"/>
        <v>-0.2582862898740001</v>
      </c>
      <c r="O24" s="23">
        <f t="shared" si="7"/>
        <v>7.0357484994324366</v>
      </c>
      <c r="Q24" s="23">
        <f t="shared" si="2"/>
        <v>-18.064251500567565</v>
      </c>
      <c r="R24" s="24" t="e">
        <f t="shared" si="8"/>
        <v>#DIV/0!</v>
      </c>
      <c r="S24" s="5">
        <f t="shared" si="9"/>
        <v>25.1</v>
      </c>
      <c r="U24" s="5" t="str">
        <f t="shared" si="10"/>
        <v>Very Lean</v>
      </c>
      <c r="V24" s="5" t="str">
        <f t="shared" si="10"/>
        <v>Healthy Fitness Zone</v>
      </c>
      <c r="W24" s="5" t="str">
        <f t="shared" si="10"/>
        <v>Very Lean</v>
      </c>
      <c r="X24" s="5" t="str">
        <f t="shared" si="10"/>
        <v>Very Lean</v>
      </c>
    </row>
    <row r="25" spans="2:24" x14ac:dyDescent="0.25">
      <c r="B25" s="5">
        <v>25333</v>
      </c>
      <c r="D25" s="23">
        <v>19.461753417522509</v>
      </c>
      <c r="E25" s="23">
        <v>22.89</v>
      </c>
      <c r="F25" s="25">
        <v>19.461753417522509</v>
      </c>
      <c r="G25" s="25"/>
      <c r="I25" s="23">
        <f t="shared" si="0"/>
        <v>3.4282465824774917</v>
      </c>
      <c r="J25" s="24">
        <f t="shared" si="4"/>
        <v>0.14977049289984673</v>
      </c>
      <c r="K25" s="5">
        <f t="shared" si="5"/>
        <v>2.2100000000000009</v>
      </c>
      <c r="M25" s="23">
        <f t="shared" si="1"/>
        <v>-3.4282465824774917</v>
      </c>
      <c r="N25" s="24">
        <f t="shared" si="6"/>
        <v>-0.1761530170961291</v>
      </c>
      <c r="O25" s="23">
        <f t="shared" si="7"/>
        <v>5.6382465824774926</v>
      </c>
      <c r="Q25" s="23">
        <f t="shared" si="2"/>
        <v>-19.461753417522509</v>
      </c>
      <c r="R25" s="24" t="e">
        <f t="shared" si="8"/>
        <v>#DIV/0!</v>
      </c>
      <c r="S25" s="5">
        <f t="shared" si="9"/>
        <v>25.1</v>
      </c>
      <c r="U25" s="5" t="str">
        <f t="shared" si="10"/>
        <v>Healthy Fitness Zone</v>
      </c>
      <c r="V25" s="5" t="str">
        <f t="shared" si="10"/>
        <v>Healthy Fitness Zone</v>
      </c>
      <c r="W25" s="5" t="str">
        <f t="shared" si="10"/>
        <v>Healthy Fitness Zone</v>
      </c>
      <c r="X25" s="5" t="str">
        <f t="shared" si="10"/>
        <v>Very Lean</v>
      </c>
    </row>
    <row r="26" spans="2:24" x14ac:dyDescent="0.25">
      <c r="B26" s="5">
        <v>25344</v>
      </c>
      <c r="D26" s="23">
        <v>23.786666598047457</v>
      </c>
      <c r="E26" s="23">
        <v>23.05</v>
      </c>
      <c r="F26" s="25">
        <v>23.786666598047457</v>
      </c>
      <c r="G26" s="25"/>
      <c r="I26" s="23">
        <f t="shared" si="0"/>
        <v>-0.73666659804745649</v>
      </c>
      <c r="J26" s="24">
        <f t="shared" si="4"/>
        <v>-3.1959505338284448E-2</v>
      </c>
      <c r="K26" s="5">
        <f t="shared" si="5"/>
        <v>2.0500000000000007</v>
      </c>
      <c r="M26" s="23">
        <f t="shared" si="1"/>
        <v>0.73666659804745649</v>
      </c>
      <c r="N26" s="24">
        <f t="shared" si="6"/>
        <v>3.0969728146268558E-2</v>
      </c>
      <c r="O26" s="23">
        <f t="shared" si="7"/>
        <v>1.3133334019525442</v>
      </c>
      <c r="Q26" s="23">
        <f t="shared" si="2"/>
        <v>-23.786666598047457</v>
      </c>
      <c r="R26" s="24" t="e">
        <f t="shared" si="8"/>
        <v>#DIV/0!</v>
      </c>
      <c r="S26" s="5">
        <f t="shared" si="9"/>
        <v>25.1</v>
      </c>
      <c r="U26" s="5" t="str">
        <f t="shared" si="10"/>
        <v>Healthy Fitness Zone</v>
      </c>
      <c r="V26" s="5" t="str">
        <f t="shared" si="10"/>
        <v>Healthy Fitness Zone</v>
      </c>
      <c r="W26" s="5" t="str">
        <f t="shared" si="10"/>
        <v>Healthy Fitness Zone</v>
      </c>
      <c r="X26" s="5" t="str">
        <f t="shared" si="10"/>
        <v>Very Lean</v>
      </c>
    </row>
    <row r="27" spans="2:24" x14ac:dyDescent="0.25">
      <c r="B27" s="5">
        <v>25351</v>
      </c>
      <c r="D27" s="23">
        <v>20.638432716116853</v>
      </c>
      <c r="E27" s="23">
        <v>23.21</v>
      </c>
      <c r="F27" s="25">
        <v>20.638432716116853</v>
      </c>
      <c r="G27" s="25"/>
      <c r="I27" s="23">
        <f t="shared" si="0"/>
        <v>2.571567283883148</v>
      </c>
      <c r="J27" s="24">
        <f t="shared" si="4"/>
        <v>0.11079566065847256</v>
      </c>
      <c r="K27" s="5">
        <f t="shared" si="5"/>
        <v>1.8900000000000006</v>
      </c>
      <c r="M27" s="23">
        <f t="shared" si="1"/>
        <v>-2.571567283883148</v>
      </c>
      <c r="N27" s="24">
        <f t="shared" si="6"/>
        <v>-0.12460089965431211</v>
      </c>
      <c r="O27" s="23">
        <f t="shared" si="7"/>
        <v>4.4615672838831486</v>
      </c>
      <c r="Q27" s="23">
        <f t="shared" si="2"/>
        <v>-20.638432716116853</v>
      </c>
      <c r="R27" s="24" t="e">
        <f t="shared" si="8"/>
        <v>#DIV/0!</v>
      </c>
      <c r="S27" s="5">
        <f t="shared" si="9"/>
        <v>25.1</v>
      </c>
      <c r="U27" s="5" t="str">
        <f t="shared" si="10"/>
        <v>Healthy Fitness Zone</v>
      </c>
      <c r="V27" s="5" t="str">
        <f t="shared" si="10"/>
        <v>Healthy Fitness Zone</v>
      </c>
      <c r="W27" s="5" t="str">
        <f t="shared" si="10"/>
        <v>Healthy Fitness Zone</v>
      </c>
      <c r="X27" s="5" t="str">
        <f t="shared" si="10"/>
        <v>Very Lean</v>
      </c>
    </row>
    <row r="28" spans="2:24" x14ac:dyDescent="0.25">
      <c r="B28" s="5">
        <v>25353</v>
      </c>
      <c r="D28" s="23">
        <v>24.738106499530886</v>
      </c>
      <c r="E28" s="23">
        <v>23.37</v>
      </c>
      <c r="F28" s="25">
        <v>24.738106499530886</v>
      </c>
      <c r="G28" s="25"/>
      <c r="I28" s="23">
        <f t="shared" si="0"/>
        <v>-1.3681064995308851</v>
      </c>
      <c r="J28" s="24">
        <f t="shared" si="4"/>
        <v>-5.8541142470298894E-2</v>
      </c>
      <c r="K28" s="5">
        <f t="shared" si="5"/>
        <v>1.7300000000000004</v>
      </c>
      <c r="M28" s="23">
        <f t="shared" si="1"/>
        <v>1.3681064995308851</v>
      </c>
      <c r="N28" s="24">
        <f t="shared" si="6"/>
        <v>5.5303606181694984E-2</v>
      </c>
      <c r="O28" s="23">
        <f t="shared" si="7"/>
        <v>0.36189350046911528</v>
      </c>
      <c r="Q28" s="23">
        <f t="shared" si="2"/>
        <v>-24.738106499530886</v>
      </c>
      <c r="R28" s="24" t="e">
        <f t="shared" si="8"/>
        <v>#DIV/0!</v>
      </c>
      <c r="S28" s="5">
        <f t="shared" si="9"/>
        <v>25.1</v>
      </c>
      <c r="U28" s="5" t="str">
        <f t="shared" si="10"/>
        <v>Healthy Fitness Zone</v>
      </c>
      <c r="V28" s="5" t="str">
        <f t="shared" si="10"/>
        <v>Healthy Fitness Zone</v>
      </c>
      <c r="W28" s="5" t="str">
        <f t="shared" si="10"/>
        <v>Healthy Fitness Zone</v>
      </c>
      <c r="X28" s="5" t="str">
        <f t="shared" si="10"/>
        <v>Very Lean</v>
      </c>
    </row>
    <row r="29" spans="2:24" x14ac:dyDescent="0.25">
      <c r="B29" s="5">
        <v>25356</v>
      </c>
      <c r="D29" s="23">
        <v>21.627609237623165</v>
      </c>
      <c r="E29" s="23">
        <v>23.53</v>
      </c>
      <c r="F29" s="25">
        <v>21.627609237623165</v>
      </c>
      <c r="G29" s="25"/>
      <c r="I29" s="23">
        <f t="shared" si="0"/>
        <v>1.9023907623768359</v>
      </c>
      <c r="J29" s="24">
        <f t="shared" si="4"/>
        <v>8.0849586161361495E-2</v>
      </c>
      <c r="K29" s="5">
        <f t="shared" si="5"/>
        <v>1.5700000000000003</v>
      </c>
      <c r="M29" s="23">
        <f t="shared" si="1"/>
        <v>-1.9023907623768359</v>
      </c>
      <c r="N29" s="24">
        <f t="shared" si="6"/>
        <v>-8.7961213903728977E-2</v>
      </c>
      <c r="O29" s="23">
        <f t="shared" si="7"/>
        <v>3.4723907623768362</v>
      </c>
      <c r="Q29" s="23">
        <f t="shared" si="2"/>
        <v>-21.627609237623165</v>
      </c>
      <c r="R29" s="24" t="e">
        <f t="shared" si="8"/>
        <v>#DIV/0!</v>
      </c>
      <c r="S29" s="5">
        <f t="shared" si="9"/>
        <v>25.1</v>
      </c>
      <c r="U29" s="5" t="str">
        <f t="shared" si="10"/>
        <v>Healthy Fitness Zone</v>
      </c>
      <c r="V29" s="5" t="str">
        <f t="shared" si="10"/>
        <v>Healthy Fitness Zone</v>
      </c>
      <c r="W29" s="5" t="str">
        <f t="shared" si="10"/>
        <v>Healthy Fitness Zone</v>
      </c>
      <c r="X29" s="5" t="str">
        <f t="shared" si="10"/>
        <v>Very Lean</v>
      </c>
    </row>
    <row r="30" spans="2:24" x14ac:dyDescent="0.25">
      <c r="B30" s="5">
        <v>25364</v>
      </c>
      <c r="D30" s="23">
        <v>21.011338418588615</v>
      </c>
      <c r="E30" s="23">
        <v>23.69</v>
      </c>
      <c r="F30" s="25">
        <v>21.011338418588615</v>
      </c>
      <c r="G30" s="25"/>
      <c r="I30" s="23">
        <f t="shared" si="0"/>
        <v>2.6786615814113865</v>
      </c>
      <c r="J30" s="24">
        <f t="shared" si="4"/>
        <v>0.11307140487173434</v>
      </c>
      <c r="K30" s="5">
        <f t="shared" si="5"/>
        <v>1.4100000000000001</v>
      </c>
      <c r="M30" s="23">
        <f t="shared" si="1"/>
        <v>-2.6786615814113865</v>
      </c>
      <c r="N30" s="24">
        <f t="shared" si="6"/>
        <v>-0.12748648030158752</v>
      </c>
      <c r="O30" s="23">
        <f t="shared" si="7"/>
        <v>4.0886615814113867</v>
      </c>
      <c r="Q30" s="23">
        <f t="shared" si="2"/>
        <v>-21.011338418588615</v>
      </c>
      <c r="R30" s="24" t="e">
        <f t="shared" si="8"/>
        <v>#DIV/0!</v>
      </c>
      <c r="S30" s="5">
        <f t="shared" si="9"/>
        <v>25.1</v>
      </c>
      <c r="U30" s="5" t="str">
        <f t="shared" si="10"/>
        <v>Healthy Fitness Zone</v>
      </c>
      <c r="V30" s="5" t="str">
        <f t="shared" si="10"/>
        <v>Healthy Fitness Zone</v>
      </c>
      <c r="W30" s="5" t="str">
        <f t="shared" si="10"/>
        <v>Healthy Fitness Zone</v>
      </c>
      <c r="X30" s="5" t="str">
        <f t="shared" si="10"/>
        <v>Very Lean</v>
      </c>
    </row>
    <row r="31" spans="2:24" x14ac:dyDescent="0.25">
      <c r="B31" s="5">
        <v>25392</v>
      </c>
      <c r="D31" s="23">
        <v>24.12275681266663</v>
      </c>
      <c r="E31" s="23">
        <v>23.85</v>
      </c>
      <c r="F31" s="25">
        <v>24.12275681266663</v>
      </c>
      <c r="G31" s="25"/>
      <c r="I31" s="23">
        <f t="shared" si="0"/>
        <v>-0.27275681266662843</v>
      </c>
      <c r="J31" s="24">
        <f t="shared" si="4"/>
        <v>-1.1436344346609157E-2</v>
      </c>
      <c r="K31" s="5">
        <f t="shared" si="5"/>
        <v>1.25</v>
      </c>
      <c r="M31" s="23">
        <f t="shared" si="1"/>
        <v>0.27275681266662843</v>
      </c>
      <c r="N31" s="24">
        <f t="shared" si="6"/>
        <v>1.1307033221153498E-2</v>
      </c>
      <c r="O31" s="23">
        <f t="shared" si="7"/>
        <v>0.97724318733337157</v>
      </c>
      <c r="Q31" s="23">
        <f t="shared" si="2"/>
        <v>-24.12275681266663</v>
      </c>
      <c r="R31" s="24" t="e">
        <f t="shared" si="8"/>
        <v>#DIV/0!</v>
      </c>
      <c r="S31" s="5">
        <f t="shared" si="9"/>
        <v>25.1</v>
      </c>
      <c r="U31" s="5" t="str">
        <f t="shared" si="10"/>
        <v>Healthy Fitness Zone</v>
      </c>
      <c r="V31" s="5" t="str">
        <f t="shared" si="10"/>
        <v>Healthy Fitness Zone</v>
      </c>
      <c r="W31" s="5" t="str">
        <f t="shared" si="10"/>
        <v>Healthy Fitness Zone</v>
      </c>
      <c r="X31" s="5" t="str">
        <f t="shared" si="10"/>
        <v>Very Lean</v>
      </c>
    </row>
    <row r="32" spans="2:24" x14ac:dyDescent="0.25">
      <c r="B32" s="5">
        <v>25397</v>
      </c>
      <c r="D32" s="23">
        <v>23.149396948144542</v>
      </c>
      <c r="E32" s="23">
        <v>24.01</v>
      </c>
      <c r="F32" s="25">
        <v>23.149396948144542</v>
      </c>
      <c r="G32" s="25"/>
      <c r="I32" s="23">
        <f t="shared" si="0"/>
        <v>0.86060305185545971</v>
      </c>
      <c r="J32" s="24">
        <f t="shared" si="4"/>
        <v>3.5843525691605982E-2</v>
      </c>
      <c r="K32" s="5">
        <f t="shared" si="5"/>
        <v>1.0899999999999999</v>
      </c>
      <c r="M32" s="23">
        <f t="shared" si="1"/>
        <v>-0.86060305185545971</v>
      </c>
      <c r="N32" s="24">
        <f t="shared" si="6"/>
        <v>-3.7176046260869802E-2</v>
      </c>
      <c r="O32" s="23">
        <f t="shared" si="7"/>
        <v>1.9506030518554596</v>
      </c>
      <c r="Q32" s="23">
        <f t="shared" si="2"/>
        <v>-23.149396948144542</v>
      </c>
      <c r="R32" s="24" t="e">
        <f t="shared" si="8"/>
        <v>#DIV/0!</v>
      </c>
      <c r="S32" s="5">
        <f t="shared" si="9"/>
        <v>25.1</v>
      </c>
      <c r="U32" s="5" t="str">
        <f t="shared" si="10"/>
        <v>Healthy Fitness Zone</v>
      </c>
      <c r="V32" s="5" t="str">
        <f t="shared" si="10"/>
        <v>Healthy Fitness Zone</v>
      </c>
      <c r="W32" s="5" t="str">
        <f t="shared" si="10"/>
        <v>Healthy Fitness Zone</v>
      </c>
      <c r="X32" s="5" t="str">
        <f t="shared" si="10"/>
        <v>Very Lean</v>
      </c>
    </row>
    <row r="33" spans="2:24" x14ac:dyDescent="0.25">
      <c r="B33" s="5">
        <v>25399</v>
      </c>
      <c r="D33" s="23">
        <v>16.512817116543324</v>
      </c>
      <c r="E33" s="23">
        <v>24.17</v>
      </c>
      <c r="F33" s="25">
        <v>16.512817116543324</v>
      </c>
      <c r="G33" s="25"/>
      <c r="I33" s="23">
        <f t="shared" si="0"/>
        <v>7.6571828834566773</v>
      </c>
      <c r="J33" s="24">
        <f t="shared" si="4"/>
        <v>0.31680524962584511</v>
      </c>
      <c r="K33" s="5">
        <f t="shared" si="5"/>
        <v>0.92999999999999972</v>
      </c>
      <c r="M33" s="23">
        <f t="shared" si="1"/>
        <v>-7.6571828834566773</v>
      </c>
      <c r="N33" s="24">
        <f t="shared" si="6"/>
        <v>-0.46371148117333338</v>
      </c>
      <c r="O33" s="23">
        <f t="shared" si="7"/>
        <v>8.587182883456677</v>
      </c>
      <c r="Q33" s="23">
        <f t="shared" si="2"/>
        <v>-16.512817116543324</v>
      </c>
      <c r="R33" s="24" t="e">
        <f t="shared" si="8"/>
        <v>#DIV/0!</v>
      </c>
      <c r="S33" s="5">
        <f t="shared" si="9"/>
        <v>25.1</v>
      </c>
      <c r="U33" s="5" t="str">
        <f t="shared" si="10"/>
        <v>Very Lean</v>
      </c>
      <c r="V33" s="5" t="str">
        <f t="shared" si="10"/>
        <v>Healthy Fitness Zone</v>
      </c>
      <c r="W33" s="5" t="str">
        <f t="shared" si="10"/>
        <v>Very Lean</v>
      </c>
      <c r="X33" s="5" t="str">
        <f t="shared" si="10"/>
        <v>Very Lean</v>
      </c>
    </row>
    <row r="34" spans="2:24" x14ac:dyDescent="0.25">
      <c r="B34" s="5">
        <v>25406</v>
      </c>
      <c r="D34" s="23">
        <v>18.018141325952751</v>
      </c>
      <c r="E34" s="23">
        <v>24.33</v>
      </c>
      <c r="F34" s="25">
        <v>18.018141325952751</v>
      </c>
      <c r="G34" s="25"/>
      <c r="I34" s="23">
        <f t="shared" si="0"/>
        <v>6.3118586740472473</v>
      </c>
      <c r="J34" s="24">
        <f t="shared" si="4"/>
        <v>0.25942699030198307</v>
      </c>
      <c r="K34" s="5">
        <f t="shared" si="5"/>
        <v>0.77000000000000313</v>
      </c>
      <c r="M34" s="23">
        <f t="shared" si="1"/>
        <v>-6.3118586740472473</v>
      </c>
      <c r="N34" s="24">
        <f t="shared" si="6"/>
        <v>-0.35030575906050027</v>
      </c>
      <c r="O34" s="23">
        <f t="shared" si="7"/>
        <v>7.0818586740472504</v>
      </c>
      <c r="Q34" s="23">
        <f t="shared" si="2"/>
        <v>-18.018141325952751</v>
      </c>
      <c r="R34" s="24" t="e">
        <f t="shared" si="8"/>
        <v>#DIV/0!</v>
      </c>
      <c r="S34" s="5">
        <f t="shared" si="9"/>
        <v>25.1</v>
      </c>
      <c r="U34" s="5" t="str">
        <f t="shared" si="10"/>
        <v>Very Lean</v>
      </c>
      <c r="V34" s="5" t="str">
        <f t="shared" si="10"/>
        <v>Healthy Fitness Zone</v>
      </c>
      <c r="W34" s="5" t="str">
        <f t="shared" si="10"/>
        <v>Very Lean</v>
      </c>
      <c r="X34" s="5" t="str">
        <f t="shared" si="10"/>
        <v>Very Lean</v>
      </c>
    </row>
    <row r="35" spans="2:24" x14ac:dyDescent="0.25">
      <c r="B35" s="5">
        <v>25408</v>
      </c>
      <c r="D35" s="23">
        <v>17.175935373925615</v>
      </c>
      <c r="E35" s="23">
        <v>24.49</v>
      </c>
      <c r="F35" s="25">
        <v>17.175935373925615</v>
      </c>
      <c r="G35" s="25"/>
      <c r="I35" s="23">
        <f t="shared" si="0"/>
        <v>7.3140646260743836</v>
      </c>
      <c r="J35" s="24">
        <f t="shared" si="4"/>
        <v>0.29865515010511978</v>
      </c>
      <c r="K35" s="5">
        <f t="shared" si="5"/>
        <v>0.61000000000000298</v>
      </c>
      <c r="M35" s="23">
        <f t="shared" si="1"/>
        <v>-7.3140646260743836</v>
      </c>
      <c r="N35" s="24">
        <f t="shared" si="6"/>
        <v>-0.42583209978640779</v>
      </c>
      <c r="O35" s="23">
        <f t="shared" si="7"/>
        <v>7.9240646260743866</v>
      </c>
      <c r="Q35" s="23">
        <f t="shared" si="2"/>
        <v>-17.175935373925615</v>
      </c>
      <c r="R35" s="24" t="e">
        <f t="shared" si="8"/>
        <v>#DIV/0!</v>
      </c>
      <c r="S35" s="5">
        <f t="shared" si="9"/>
        <v>25.1</v>
      </c>
      <c r="U35" s="5" t="str">
        <f t="shared" si="10"/>
        <v>Very Lean</v>
      </c>
      <c r="V35" s="5" t="str">
        <f t="shared" si="10"/>
        <v>Healthy Fitness Zone</v>
      </c>
      <c r="W35" s="5" t="str">
        <f t="shared" si="10"/>
        <v>Very Lean</v>
      </c>
      <c r="X35" s="5" t="str">
        <f t="shared" si="10"/>
        <v>Very Lean</v>
      </c>
    </row>
    <row r="36" spans="2:24" x14ac:dyDescent="0.25">
      <c r="B36" s="5">
        <v>25446</v>
      </c>
      <c r="D36" s="23">
        <v>18.71136985068598</v>
      </c>
      <c r="E36" s="23">
        <v>24.65</v>
      </c>
      <c r="F36" s="25">
        <v>18.71136985068598</v>
      </c>
      <c r="G36" s="25"/>
      <c r="I36" s="23">
        <f t="shared" si="0"/>
        <v>5.9386301493140188</v>
      </c>
      <c r="J36" s="24">
        <f t="shared" si="4"/>
        <v>0.24091805879570058</v>
      </c>
      <c r="K36" s="5">
        <f t="shared" si="5"/>
        <v>0.45000000000000284</v>
      </c>
      <c r="M36" s="23">
        <f t="shared" si="1"/>
        <v>-5.9386301493140188</v>
      </c>
      <c r="N36" s="24">
        <f t="shared" si="6"/>
        <v>-0.31738083297500008</v>
      </c>
      <c r="O36" s="23">
        <f t="shared" si="7"/>
        <v>6.3886301493140216</v>
      </c>
      <c r="Q36" s="23">
        <f t="shared" si="2"/>
        <v>-18.71136985068598</v>
      </c>
      <c r="R36" s="24" t="e">
        <f t="shared" si="8"/>
        <v>#DIV/0!</v>
      </c>
      <c r="S36" s="5">
        <f t="shared" si="9"/>
        <v>25.1</v>
      </c>
      <c r="U36" s="5" t="str">
        <f t="shared" si="10"/>
        <v>Healthy Fitness Zone</v>
      </c>
      <c r="V36" s="5" t="str">
        <f t="shared" si="10"/>
        <v>Healthy Fitness Zone</v>
      </c>
      <c r="W36" s="5" t="str">
        <f t="shared" si="10"/>
        <v>Healthy Fitness Zone</v>
      </c>
      <c r="X36" s="5" t="str">
        <f t="shared" si="10"/>
        <v>Very Lean</v>
      </c>
    </row>
    <row r="37" spans="2:24" x14ac:dyDescent="0.25">
      <c r="B37" s="5">
        <v>25453</v>
      </c>
      <c r="D37" s="23">
        <v>18.934341941391608</v>
      </c>
      <c r="E37" s="23">
        <v>24.81</v>
      </c>
      <c r="F37" s="25">
        <v>18.934341941391608</v>
      </c>
      <c r="G37" s="25"/>
      <c r="I37" s="23">
        <f t="shared" si="0"/>
        <v>5.8756580586083906</v>
      </c>
      <c r="J37" s="24">
        <f t="shared" si="4"/>
        <v>0.23682620147554981</v>
      </c>
      <c r="K37" s="5">
        <f t="shared" si="5"/>
        <v>0.2900000000000027</v>
      </c>
      <c r="M37" s="23">
        <f t="shared" si="1"/>
        <v>-5.8756580586083906</v>
      </c>
      <c r="N37" s="24">
        <f t="shared" si="6"/>
        <v>-0.31031752129520007</v>
      </c>
      <c r="O37" s="23">
        <f t="shared" si="7"/>
        <v>6.1656580586083933</v>
      </c>
      <c r="Q37" s="23">
        <f t="shared" si="2"/>
        <v>-18.934341941391608</v>
      </c>
      <c r="R37" s="24" t="e">
        <f t="shared" si="8"/>
        <v>#DIV/0!</v>
      </c>
      <c r="S37" s="5">
        <f t="shared" si="9"/>
        <v>25.1</v>
      </c>
      <c r="U37" s="5" t="str">
        <f t="shared" si="10"/>
        <v>Healthy Fitness Zone</v>
      </c>
      <c r="V37" s="5" t="str">
        <f t="shared" si="10"/>
        <v>Healthy Fitness Zone</v>
      </c>
      <c r="W37" s="5" t="str">
        <f t="shared" si="10"/>
        <v>Healthy Fitness Zone</v>
      </c>
      <c r="X37" s="5" t="str">
        <f t="shared" si="10"/>
        <v>Very Lean</v>
      </c>
    </row>
    <row r="38" spans="2:24" x14ac:dyDescent="0.25">
      <c r="B38" s="5">
        <v>25460</v>
      </c>
      <c r="D38" s="23">
        <v>23.440500567201507</v>
      </c>
      <c r="E38" s="23">
        <v>24.97</v>
      </c>
      <c r="F38" s="25">
        <v>23.440500567201507</v>
      </c>
      <c r="G38" s="25"/>
      <c r="I38" s="23">
        <f t="shared" si="0"/>
        <v>1.5294994327984917</v>
      </c>
      <c r="J38" s="24">
        <f t="shared" si="4"/>
        <v>6.1253481489727341E-2</v>
      </c>
      <c r="K38" s="5">
        <f t="shared" si="5"/>
        <v>0.13000000000000256</v>
      </c>
      <c r="M38" s="23">
        <f t="shared" si="1"/>
        <v>-1.5294994327984917</v>
      </c>
      <c r="N38" s="24">
        <f t="shared" si="6"/>
        <v>-6.5250288850000185E-2</v>
      </c>
      <c r="O38" s="23">
        <f t="shared" si="7"/>
        <v>1.6594994327984942</v>
      </c>
      <c r="Q38" s="23">
        <f t="shared" si="2"/>
        <v>-23.440500567201507</v>
      </c>
      <c r="R38" s="24" t="e">
        <f t="shared" si="8"/>
        <v>#DIV/0!</v>
      </c>
      <c r="S38" s="5">
        <f t="shared" si="9"/>
        <v>25.1</v>
      </c>
      <c r="U38" s="5" t="str">
        <f t="shared" si="10"/>
        <v>Healthy Fitness Zone</v>
      </c>
      <c r="V38" s="5" t="str">
        <f t="shared" si="10"/>
        <v>Healthy Fitness Zone</v>
      </c>
      <c r="W38" s="5" t="str">
        <f t="shared" si="10"/>
        <v>Healthy Fitness Zone</v>
      </c>
      <c r="X38" s="5" t="str">
        <f t="shared" si="10"/>
        <v>Very Lean</v>
      </c>
    </row>
    <row r="39" spans="2:24" x14ac:dyDescent="0.25">
      <c r="B39" s="5">
        <v>25461</v>
      </c>
      <c r="D39" s="23">
        <v>23.057710198725506</v>
      </c>
      <c r="E39" s="23">
        <v>25.13</v>
      </c>
      <c r="F39" s="25">
        <v>23.057710198725506</v>
      </c>
      <c r="G39" s="25"/>
      <c r="I39" s="23">
        <f t="shared" si="0"/>
        <v>2.0722898012744935</v>
      </c>
      <c r="J39" s="24">
        <f t="shared" si="4"/>
        <v>8.2462785566036353E-2</v>
      </c>
      <c r="K39" s="5">
        <f t="shared" si="5"/>
        <v>-2.9999999999997584E-2</v>
      </c>
      <c r="M39" s="23">
        <f t="shared" si="1"/>
        <v>-2.0722898012744935</v>
      </c>
      <c r="N39" s="24">
        <f t="shared" si="6"/>
        <v>-8.9874050086250004E-2</v>
      </c>
      <c r="O39" s="23">
        <f t="shared" si="7"/>
        <v>2.0422898012744959</v>
      </c>
      <c r="Q39" s="23">
        <f t="shared" si="2"/>
        <v>-23.057710198725506</v>
      </c>
      <c r="R39" s="24" t="e">
        <f t="shared" si="8"/>
        <v>#DIV/0!</v>
      </c>
      <c r="S39" s="5">
        <f t="shared" si="9"/>
        <v>25.1</v>
      </c>
      <c r="U39" s="5" t="str">
        <f t="shared" si="10"/>
        <v>Healthy Fitness Zone</v>
      </c>
      <c r="V39" s="5" t="str">
        <f t="shared" si="10"/>
        <v>Needs Improvement</v>
      </c>
      <c r="W39" s="5" t="str">
        <f t="shared" si="10"/>
        <v>Healthy Fitness Zone</v>
      </c>
      <c r="X39" s="5" t="str">
        <f t="shared" si="10"/>
        <v>Very Lean</v>
      </c>
    </row>
    <row r="40" spans="2:24" x14ac:dyDescent="0.25">
      <c r="B40" s="5">
        <v>25462</v>
      </c>
      <c r="D40" s="23">
        <v>18.618746036817846</v>
      </c>
      <c r="E40" s="23">
        <v>25.29</v>
      </c>
      <c r="F40" s="25">
        <v>18.618746036817846</v>
      </c>
      <c r="G40" s="25"/>
      <c r="I40" s="23">
        <f t="shared" si="0"/>
        <v>6.6712539631821528</v>
      </c>
      <c r="J40" s="24">
        <f t="shared" si="4"/>
        <v>0.26379019229664502</v>
      </c>
      <c r="K40" s="5">
        <f t="shared" si="5"/>
        <v>-0.18999999999999773</v>
      </c>
      <c r="M40" s="23">
        <f t="shared" si="1"/>
        <v>-6.6712539631821528</v>
      </c>
      <c r="N40" s="24">
        <f t="shared" si="6"/>
        <v>-0.35830844622887104</v>
      </c>
      <c r="O40" s="23">
        <f t="shared" si="7"/>
        <v>6.4812539631821551</v>
      </c>
      <c r="Q40" s="23">
        <f t="shared" si="2"/>
        <v>-18.618746036817846</v>
      </c>
      <c r="R40" s="24" t="e">
        <f t="shared" si="8"/>
        <v>#DIV/0!</v>
      </c>
      <c r="S40" s="5">
        <f t="shared" si="9"/>
        <v>25.1</v>
      </c>
      <c r="U40" s="5" t="str">
        <f t="shared" si="10"/>
        <v>Healthy Fitness Zone</v>
      </c>
      <c r="V40" s="5" t="str">
        <f t="shared" si="10"/>
        <v>Needs Improvement</v>
      </c>
      <c r="W40" s="5" t="str">
        <f t="shared" si="10"/>
        <v>Healthy Fitness Zone</v>
      </c>
      <c r="X40" s="5" t="str">
        <f t="shared" si="10"/>
        <v>Very Lean</v>
      </c>
    </row>
    <row r="41" spans="2:24" x14ac:dyDescent="0.25">
      <c r="B41" s="5">
        <v>25476</v>
      </c>
      <c r="D41" s="23">
        <v>29.142287023576976</v>
      </c>
      <c r="E41" s="23">
        <v>25.45</v>
      </c>
      <c r="F41" s="25">
        <v>29.142287023576976</v>
      </c>
      <c r="G41" s="25"/>
      <c r="I41" s="23">
        <f t="shared" si="0"/>
        <v>-3.6922870235769771</v>
      </c>
      <c r="J41" s="24">
        <f t="shared" si="4"/>
        <v>-0.14508004021913468</v>
      </c>
      <c r="K41" s="5">
        <f t="shared" si="5"/>
        <v>-0.34999999999999787</v>
      </c>
      <c r="M41" s="23">
        <f t="shared" si="1"/>
        <v>3.6922870235769771</v>
      </c>
      <c r="N41" s="24">
        <f t="shared" si="6"/>
        <v>0.12669860195220117</v>
      </c>
      <c r="O41" s="23">
        <f t="shared" si="7"/>
        <v>-4.042287023576975</v>
      </c>
      <c r="Q41" s="23">
        <f t="shared" si="2"/>
        <v>-29.142287023576976</v>
      </c>
      <c r="R41" s="24" t="e">
        <f t="shared" si="8"/>
        <v>#DIV/0!</v>
      </c>
      <c r="S41" s="5">
        <f t="shared" si="9"/>
        <v>25.1</v>
      </c>
      <c r="U41" s="5" t="str">
        <f t="shared" si="10"/>
        <v>Needs Improvement and Health Risk</v>
      </c>
      <c r="V41" s="5" t="str">
        <f t="shared" si="10"/>
        <v>Needs Improvement</v>
      </c>
      <c r="W41" s="5" t="str">
        <f t="shared" si="10"/>
        <v>Needs Improvement and Health Risk</v>
      </c>
      <c r="X41" s="5" t="str">
        <f t="shared" si="10"/>
        <v>Very Lean</v>
      </c>
    </row>
    <row r="42" spans="2:24" x14ac:dyDescent="0.25">
      <c r="B42" s="5">
        <v>25480</v>
      </c>
      <c r="D42" s="23">
        <v>23.290805409559727</v>
      </c>
      <c r="E42" s="23">
        <v>25.61</v>
      </c>
      <c r="F42" s="25">
        <v>23.290805409559727</v>
      </c>
      <c r="G42" s="25"/>
      <c r="I42" s="23">
        <f t="shared" si="0"/>
        <v>2.3191945904402722</v>
      </c>
      <c r="J42" s="24">
        <f t="shared" si="4"/>
        <v>9.0558164406101996E-2</v>
      </c>
      <c r="K42" s="5">
        <f t="shared" si="5"/>
        <v>-0.50999999999999801</v>
      </c>
      <c r="M42" s="23">
        <f t="shared" si="1"/>
        <v>-2.3191945904402722</v>
      </c>
      <c r="N42" s="24">
        <f t="shared" si="6"/>
        <v>-9.9575542780000095E-2</v>
      </c>
      <c r="O42" s="23">
        <f t="shared" si="7"/>
        <v>1.8091945904402742</v>
      </c>
      <c r="Q42" s="23">
        <f t="shared" si="2"/>
        <v>-23.290805409559727</v>
      </c>
      <c r="R42" s="24" t="e">
        <f t="shared" si="8"/>
        <v>#DIV/0!</v>
      </c>
      <c r="S42" s="5">
        <f t="shared" si="9"/>
        <v>25.1</v>
      </c>
      <c r="U42" s="5" t="str">
        <f t="shared" si="10"/>
        <v>Healthy Fitness Zone</v>
      </c>
      <c r="V42" s="5" t="str">
        <f t="shared" si="10"/>
        <v>Needs Improvement</v>
      </c>
      <c r="W42" s="5" t="str">
        <f t="shared" si="10"/>
        <v>Healthy Fitness Zone</v>
      </c>
      <c r="X42" s="5" t="str">
        <f t="shared" si="10"/>
        <v>Very Lean</v>
      </c>
    </row>
    <row r="43" spans="2:24" x14ac:dyDescent="0.25">
      <c r="B43" s="5">
        <v>25491</v>
      </c>
      <c r="D43" s="23">
        <v>18.106268604483883</v>
      </c>
      <c r="E43" s="23">
        <v>25.77</v>
      </c>
      <c r="F43" s="25">
        <v>18.106268604483883</v>
      </c>
      <c r="G43" s="25"/>
      <c r="I43" s="23">
        <f t="shared" si="0"/>
        <v>7.6637313955161162</v>
      </c>
      <c r="J43" s="24">
        <f t="shared" si="4"/>
        <v>0.29738965446317872</v>
      </c>
      <c r="K43" s="5">
        <f t="shared" si="5"/>
        <v>-0.66999999999999815</v>
      </c>
      <c r="M43" s="23">
        <f t="shared" si="1"/>
        <v>-7.6637313955161162</v>
      </c>
      <c r="N43" s="24">
        <f t="shared" si="6"/>
        <v>-0.4232639845858826</v>
      </c>
      <c r="O43" s="23">
        <f t="shared" si="7"/>
        <v>6.993731395516118</v>
      </c>
      <c r="Q43" s="23">
        <f t="shared" si="2"/>
        <v>-18.106268604483883</v>
      </c>
      <c r="R43" s="24" t="e">
        <f t="shared" si="8"/>
        <v>#DIV/0!</v>
      </c>
      <c r="S43" s="5">
        <f t="shared" si="9"/>
        <v>25.1</v>
      </c>
      <c r="U43" s="5" t="str">
        <f t="shared" si="10"/>
        <v>Very Lean</v>
      </c>
      <c r="V43" s="5" t="str">
        <f t="shared" si="10"/>
        <v>Needs Improvement</v>
      </c>
      <c r="W43" s="5" t="str">
        <f t="shared" si="10"/>
        <v>Very Lean</v>
      </c>
      <c r="X43" s="5" t="str">
        <f t="shared" si="10"/>
        <v>Very Lean</v>
      </c>
    </row>
    <row r="44" spans="2:24" x14ac:dyDescent="0.25">
      <c r="B44" s="5">
        <v>25515</v>
      </c>
      <c r="D44" s="23">
        <v>33.851600785503877</v>
      </c>
      <c r="E44" s="23">
        <v>25.93</v>
      </c>
      <c r="F44" s="25">
        <v>33.851600785503877</v>
      </c>
      <c r="G44" s="25"/>
      <c r="I44" s="23">
        <f t="shared" si="0"/>
        <v>-7.9216007855038768</v>
      </c>
      <c r="J44" s="24">
        <f t="shared" si="4"/>
        <v>-0.30549945181272181</v>
      </c>
      <c r="K44" s="5">
        <f t="shared" si="5"/>
        <v>-0.82999999999999829</v>
      </c>
      <c r="M44" s="23">
        <f t="shared" si="1"/>
        <v>7.9216007855038768</v>
      </c>
      <c r="N44" s="24">
        <f t="shared" si="6"/>
        <v>0.23400963622660081</v>
      </c>
      <c r="O44" s="23">
        <f t="shared" si="7"/>
        <v>-8.7516007855038751</v>
      </c>
      <c r="Q44" s="23">
        <f t="shared" si="2"/>
        <v>-33.851600785503877</v>
      </c>
      <c r="R44" s="24" t="e">
        <f t="shared" si="8"/>
        <v>#DIV/0!</v>
      </c>
      <c r="S44" s="5">
        <f t="shared" si="9"/>
        <v>25.1</v>
      </c>
      <c r="U44" s="5" t="str">
        <f t="shared" si="10"/>
        <v>Needs Improvement and Health Risk</v>
      </c>
      <c r="V44" s="5" t="str">
        <f t="shared" si="10"/>
        <v>Needs Improvement</v>
      </c>
      <c r="W44" s="5" t="str">
        <f t="shared" si="10"/>
        <v>Needs Improvement and Health Risk</v>
      </c>
      <c r="X44" s="5" t="str">
        <f t="shared" si="10"/>
        <v>Very Lean</v>
      </c>
    </row>
    <row r="45" spans="2:24" x14ac:dyDescent="0.25">
      <c r="B45" s="5">
        <v>25537</v>
      </c>
      <c r="D45" s="23">
        <v>18.555655102563776</v>
      </c>
      <c r="E45" s="23">
        <v>26.09</v>
      </c>
      <c r="F45" s="25">
        <v>18.555655102563776</v>
      </c>
      <c r="G45" s="25"/>
      <c r="I45" s="23">
        <f t="shared" si="0"/>
        <v>7.5343448974362239</v>
      </c>
      <c r="J45" s="24">
        <f t="shared" si="4"/>
        <v>0.28878286306769735</v>
      </c>
      <c r="K45" s="5">
        <f t="shared" si="5"/>
        <v>-0.98999999999999844</v>
      </c>
      <c r="M45" s="23">
        <f t="shared" si="1"/>
        <v>-7.5343448974362239</v>
      </c>
      <c r="N45" s="24">
        <f t="shared" si="6"/>
        <v>-0.4060403610538777</v>
      </c>
      <c r="O45" s="23">
        <f t="shared" si="7"/>
        <v>6.5443448974362255</v>
      </c>
      <c r="Q45" s="23">
        <f t="shared" si="2"/>
        <v>-18.555655102563776</v>
      </c>
      <c r="R45" s="24" t="e">
        <f t="shared" si="8"/>
        <v>#DIV/0!</v>
      </c>
      <c r="S45" s="5">
        <f t="shared" si="9"/>
        <v>25.1</v>
      </c>
      <c r="U45" s="5" t="str">
        <f t="shared" si="10"/>
        <v>Healthy Fitness Zone</v>
      </c>
      <c r="V45" s="5" t="str">
        <f t="shared" si="10"/>
        <v>Needs Improvement</v>
      </c>
      <c r="W45" s="5" t="str">
        <f t="shared" si="10"/>
        <v>Healthy Fitness Zone</v>
      </c>
      <c r="X45" s="5" t="str">
        <f t="shared" si="10"/>
        <v>Very Lean</v>
      </c>
    </row>
    <row r="46" spans="2:24" x14ac:dyDescent="0.25">
      <c r="B46" s="5">
        <v>25544</v>
      </c>
      <c r="D46" s="23">
        <v>28.757014842415582</v>
      </c>
      <c r="E46" s="23">
        <v>26.25</v>
      </c>
      <c r="F46" s="25">
        <v>28.757014842415582</v>
      </c>
      <c r="G46" s="25"/>
      <c r="I46" s="23">
        <f t="shared" si="0"/>
        <v>-2.5070148424155825</v>
      </c>
      <c r="J46" s="24">
        <f t="shared" si="4"/>
        <v>-9.5505327330117434E-2</v>
      </c>
      <c r="K46" s="5">
        <f t="shared" si="5"/>
        <v>-1.1499999999999986</v>
      </c>
      <c r="M46" s="23">
        <f t="shared" si="1"/>
        <v>2.5070148424155825</v>
      </c>
      <c r="N46" s="24">
        <f t="shared" si="6"/>
        <v>8.7179244999999933E-2</v>
      </c>
      <c r="O46" s="23">
        <f t="shared" si="7"/>
        <v>-3.6570148424155811</v>
      </c>
      <c r="Q46" s="23">
        <f t="shared" si="2"/>
        <v>-28.757014842415582</v>
      </c>
      <c r="R46" s="24" t="e">
        <f t="shared" si="8"/>
        <v>#DIV/0!</v>
      </c>
      <c r="S46" s="5">
        <f t="shared" si="9"/>
        <v>25.1</v>
      </c>
      <c r="U46" s="5" t="str">
        <f t="shared" si="10"/>
        <v>Needs Improvement and Health Risk</v>
      </c>
      <c r="V46" s="5" t="str">
        <f t="shared" si="10"/>
        <v>Needs Improvement</v>
      </c>
      <c r="W46" s="5" t="str">
        <f t="shared" si="10"/>
        <v>Needs Improvement and Health Risk</v>
      </c>
      <c r="X46" s="5" t="str">
        <f t="shared" si="10"/>
        <v>Very Lean</v>
      </c>
    </row>
    <row r="47" spans="2:24" x14ac:dyDescent="0.25">
      <c r="B47" s="5">
        <v>25558</v>
      </c>
      <c r="D47" s="23">
        <v>23.289187992517395</v>
      </c>
      <c r="E47" s="23">
        <v>26.41</v>
      </c>
      <c r="F47" s="25">
        <v>23.289187992517395</v>
      </c>
      <c r="G47" s="25"/>
      <c r="I47" s="23">
        <f t="shared" si="0"/>
        <v>3.1208120074826056</v>
      </c>
      <c r="J47" s="24">
        <f t="shared" si="4"/>
        <v>0.11816781550483171</v>
      </c>
      <c r="K47" s="5">
        <f t="shared" si="5"/>
        <v>-1.3099999999999987</v>
      </c>
      <c r="M47" s="23">
        <f t="shared" si="1"/>
        <v>-3.1208120074826056</v>
      </c>
      <c r="N47" s="24">
        <f t="shared" si="6"/>
        <v>-0.13400261136134478</v>
      </c>
      <c r="O47" s="23">
        <f t="shared" si="7"/>
        <v>1.8108120074826068</v>
      </c>
      <c r="Q47" s="23">
        <f t="shared" si="2"/>
        <v>-23.289187992517395</v>
      </c>
      <c r="R47" s="24" t="e">
        <f t="shared" si="8"/>
        <v>#DIV/0!</v>
      </c>
      <c r="S47" s="5">
        <f t="shared" si="9"/>
        <v>25.1</v>
      </c>
      <c r="U47" s="5" t="str">
        <f t="shared" si="10"/>
        <v>Healthy Fitness Zone</v>
      </c>
      <c r="V47" s="5" t="str">
        <f t="shared" si="10"/>
        <v>Needs Improvement</v>
      </c>
      <c r="W47" s="5" t="str">
        <f t="shared" si="10"/>
        <v>Healthy Fitness Zone</v>
      </c>
      <c r="X47" s="5" t="str">
        <f t="shared" si="10"/>
        <v>Very Lean</v>
      </c>
    </row>
    <row r="48" spans="2:24" x14ac:dyDescent="0.25">
      <c r="B48" s="5">
        <v>25571</v>
      </c>
      <c r="D48" s="23">
        <v>18.990904544517928</v>
      </c>
      <c r="E48" s="23">
        <v>22.1</v>
      </c>
      <c r="F48" s="25">
        <v>18.990904544517928</v>
      </c>
      <c r="G48" s="25"/>
      <c r="I48" s="23">
        <f t="shared" si="0"/>
        <v>3.1090954554820733</v>
      </c>
      <c r="J48" s="24">
        <f t="shared" si="4"/>
        <v>0.1406830522842567</v>
      </c>
      <c r="K48" s="5">
        <f t="shared" si="5"/>
        <v>3</v>
      </c>
      <c r="M48" s="23">
        <f t="shared" si="1"/>
        <v>-3.1090954554820733</v>
      </c>
      <c r="N48" s="24">
        <f t="shared" si="6"/>
        <v>-0.16371497461818219</v>
      </c>
      <c r="O48" s="23">
        <f t="shared" si="7"/>
        <v>6.1090954554820733</v>
      </c>
      <c r="Q48" s="23">
        <f t="shared" si="2"/>
        <v>-18.990904544517928</v>
      </c>
      <c r="R48" s="24" t="e">
        <f t="shared" si="8"/>
        <v>#DIV/0!</v>
      </c>
      <c r="S48" s="5">
        <f t="shared" si="9"/>
        <v>25.1</v>
      </c>
      <c r="U48" s="5" t="str">
        <f t="shared" si="10"/>
        <v>Healthy Fitness Zone</v>
      </c>
      <c r="V48" s="5" t="str">
        <f t="shared" si="10"/>
        <v>Healthy Fitness Zone</v>
      </c>
      <c r="W48" s="5" t="str">
        <f t="shared" si="10"/>
        <v>Healthy Fitness Zone</v>
      </c>
      <c r="X48" s="5" t="str">
        <f t="shared" si="10"/>
        <v>Very Lean</v>
      </c>
    </row>
    <row r="49" spans="2:24" x14ac:dyDescent="0.25">
      <c r="B49" s="5">
        <v>25577</v>
      </c>
      <c r="D49" s="23">
        <v>17.595343108574781</v>
      </c>
      <c r="E49" s="23">
        <v>18.7</v>
      </c>
      <c r="F49" s="25">
        <v>17.595343108574781</v>
      </c>
      <c r="G49" s="25"/>
      <c r="I49" s="23">
        <f t="shared" si="0"/>
        <v>1.1046568914252184</v>
      </c>
      <c r="J49" s="24">
        <f t="shared" si="4"/>
        <v>5.9072561038781737E-2</v>
      </c>
      <c r="K49" s="5">
        <f t="shared" si="5"/>
        <v>6.4000000000000021</v>
      </c>
      <c r="M49" s="23">
        <f t="shared" si="1"/>
        <v>-1.1046568914252184</v>
      </c>
      <c r="N49" s="24">
        <f t="shared" si="6"/>
        <v>-6.2781207766666583E-2</v>
      </c>
      <c r="O49" s="23">
        <f t="shared" si="7"/>
        <v>7.5046568914252205</v>
      </c>
      <c r="Q49" s="23">
        <f t="shared" si="2"/>
        <v>-17.595343108574781</v>
      </c>
      <c r="R49" s="24" t="e">
        <f t="shared" si="8"/>
        <v>#DIV/0!</v>
      </c>
      <c r="S49" s="5">
        <f t="shared" si="9"/>
        <v>25.1</v>
      </c>
      <c r="U49" s="5" t="str">
        <f t="shared" si="10"/>
        <v>Very Lean</v>
      </c>
      <c r="V49" s="5" t="str">
        <f t="shared" si="10"/>
        <v>Healthy Fitness Zone</v>
      </c>
      <c r="W49" s="5" t="str">
        <f t="shared" si="10"/>
        <v>Very Lean</v>
      </c>
      <c r="X49" s="5" t="str">
        <f t="shared" si="10"/>
        <v>Very Lean</v>
      </c>
    </row>
    <row r="50" spans="2:24" x14ac:dyDescent="0.25">
      <c r="B50" s="5">
        <v>25580</v>
      </c>
      <c r="D50" s="23">
        <v>19.045925163256424</v>
      </c>
      <c r="E50" s="25">
        <v>15.2</v>
      </c>
      <c r="F50" s="25">
        <v>19.045925163256424</v>
      </c>
      <c r="G50" s="25"/>
      <c r="I50" s="23">
        <f t="shared" si="0"/>
        <v>-3.8459251632564246</v>
      </c>
      <c r="J50" s="24">
        <f t="shared" si="4"/>
        <v>-0.25302139231950166</v>
      </c>
      <c r="K50" s="5">
        <f t="shared" si="5"/>
        <v>9.9000000000000021</v>
      </c>
      <c r="M50" s="23">
        <f t="shared" si="1"/>
        <v>3.8459251632564246</v>
      </c>
      <c r="N50" s="24">
        <f t="shared" si="6"/>
        <v>0.20192902840319982</v>
      </c>
      <c r="O50" s="23">
        <f t="shared" si="7"/>
        <v>6.0540748367435775</v>
      </c>
      <c r="Q50" s="23">
        <f t="shared" si="2"/>
        <v>-19.045925163256424</v>
      </c>
      <c r="R50" s="24" t="e">
        <f t="shared" si="8"/>
        <v>#DIV/0!</v>
      </c>
      <c r="S50" s="5">
        <f t="shared" si="9"/>
        <v>25.1</v>
      </c>
      <c r="U50" s="5" t="str">
        <f t="shared" si="10"/>
        <v>Healthy Fitness Zone</v>
      </c>
      <c r="V50" s="5" t="str">
        <f t="shared" si="10"/>
        <v>Very Lean</v>
      </c>
      <c r="W50" s="5" t="str">
        <f t="shared" si="10"/>
        <v>Healthy Fitness Zone</v>
      </c>
      <c r="X50" s="5" t="str">
        <f t="shared" si="10"/>
        <v>Very Lean</v>
      </c>
    </row>
    <row r="51" spans="2:24" x14ac:dyDescent="0.25">
      <c r="B51" s="5">
        <v>25611</v>
      </c>
      <c r="D51" s="23">
        <v>17.107509052499623</v>
      </c>
      <c r="E51" s="25">
        <v>20.23</v>
      </c>
      <c r="F51" s="25">
        <v>17.107509052499623</v>
      </c>
      <c r="G51" s="25"/>
      <c r="I51" s="23">
        <f t="shared" si="0"/>
        <v>3.1224909475003777</v>
      </c>
      <c r="J51" s="24">
        <f t="shared" si="4"/>
        <v>0.1543495278052584</v>
      </c>
      <c r="K51" s="5">
        <f t="shared" si="5"/>
        <v>4.870000000000001</v>
      </c>
      <c r="M51" s="23">
        <f t="shared" si="1"/>
        <v>-3.1224909475003777</v>
      </c>
      <c r="N51" s="24">
        <f t="shared" si="6"/>
        <v>-0.18252165981137636</v>
      </c>
      <c r="O51" s="23">
        <f t="shared" si="7"/>
        <v>7.9924909475003787</v>
      </c>
      <c r="Q51" s="23">
        <f t="shared" si="2"/>
        <v>-17.107509052499623</v>
      </c>
      <c r="R51" s="24" t="e">
        <f t="shared" si="8"/>
        <v>#DIV/0!</v>
      </c>
      <c r="S51" s="5">
        <f t="shared" si="9"/>
        <v>25.1</v>
      </c>
      <c r="U51" s="5" t="str">
        <f t="shared" si="10"/>
        <v>Very Lean</v>
      </c>
      <c r="V51" s="5" t="str">
        <f t="shared" si="10"/>
        <v>Healthy Fitness Zone</v>
      </c>
      <c r="W51" s="5" t="str">
        <f t="shared" si="10"/>
        <v>Very Lean</v>
      </c>
      <c r="X51" s="5" t="str">
        <f t="shared" si="10"/>
        <v>Very Lean</v>
      </c>
    </row>
    <row r="52" spans="2:24" x14ac:dyDescent="0.25">
      <c r="B52" s="5">
        <v>25620</v>
      </c>
      <c r="D52" s="23">
        <v>18.993830790978194</v>
      </c>
      <c r="E52" s="23">
        <v>16.78</v>
      </c>
      <c r="F52" s="25">
        <v>18.993830790978194</v>
      </c>
      <c r="G52" s="25"/>
      <c r="I52" s="23">
        <f t="shared" si="0"/>
        <v>-2.2138307909781929</v>
      </c>
      <c r="J52" s="24">
        <f t="shared" si="4"/>
        <v>-0.13193270506425464</v>
      </c>
      <c r="K52" s="5">
        <f t="shared" si="5"/>
        <v>8.32</v>
      </c>
      <c r="M52" s="23">
        <f t="shared" si="1"/>
        <v>2.2138307909781929</v>
      </c>
      <c r="N52" s="24">
        <f t="shared" si="6"/>
        <v>0.1165552549846728</v>
      </c>
      <c r="O52" s="23">
        <f t="shared" si="7"/>
        <v>6.1061692090218074</v>
      </c>
      <c r="Q52" s="23">
        <f t="shared" si="2"/>
        <v>-18.993830790978194</v>
      </c>
      <c r="R52" s="24" t="e">
        <f t="shared" si="8"/>
        <v>#DIV/0!</v>
      </c>
      <c r="S52" s="5">
        <f t="shared" si="9"/>
        <v>25.1</v>
      </c>
      <c r="U52" s="5" t="str">
        <f t="shared" si="10"/>
        <v>Healthy Fitness Zone</v>
      </c>
      <c r="V52" s="5" t="str">
        <f t="shared" si="10"/>
        <v>Very Lean</v>
      </c>
      <c r="W52" s="5" t="str">
        <f t="shared" si="10"/>
        <v>Healthy Fitness Zone</v>
      </c>
      <c r="X52" s="5" t="str">
        <f t="shared" si="10"/>
        <v>Very Lean</v>
      </c>
    </row>
    <row r="53" spans="2:24" x14ac:dyDescent="0.25">
      <c r="B53" s="5">
        <v>25650</v>
      </c>
      <c r="D53" s="23">
        <v>20.768955163966812</v>
      </c>
      <c r="E53" s="23">
        <v>15.86</v>
      </c>
      <c r="F53" s="25">
        <v>20.768955163966812</v>
      </c>
      <c r="G53" s="25"/>
      <c r="I53" s="23">
        <f t="shared" si="0"/>
        <v>-4.9089551639668123</v>
      </c>
      <c r="J53" s="24">
        <f t="shared" si="4"/>
        <v>-0.30951798007356951</v>
      </c>
      <c r="K53" s="5">
        <f t="shared" si="5"/>
        <v>9.240000000000002</v>
      </c>
      <c r="M53" s="23">
        <f t="shared" si="1"/>
        <v>4.9089551639668123</v>
      </c>
      <c r="N53" s="24">
        <f t="shared" si="6"/>
        <v>0.23636023696000005</v>
      </c>
      <c r="O53" s="23">
        <f t="shared" si="7"/>
        <v>4.3310448360331897</v>
      </c>
      <c r="Q53" s="23">
        <f t="shared" si="2"/>
        <v>-20.768955163966812</v>
      </c>
      <c r="R53" s="24" t="e">
        <f t="shared" si="8"/>
        <v>#DIV/0!</v>
      </c>
      <c r="S53" s="5">
        <f t="shared" si="9"/>
        <v>25.1</v>
      </c>
      <c r="U53" s="5" t="str">
        <f t="shared" si="10"/>
        <v>Healthy Fitness Zone</v>
      </c>
      <c r="V53" s="5" t="str">
        <f t="shared" si="10"/>
        <v>Very Lean</v>
      </c>
      <c r="W53" s="5" t="str">
        <f t="shared" si="10"/>
        <v>Healthy Fitness Zone</v>
      </c>
      <c r="X53" s="5" t="str">
        <f t="shared" si="10"/>
        <v>Very Lean</v>
      </c>
    </row>
    <row r="54" spans="2:24" x14ac:dyDescent="0.25">
      <c r="B54" s="5">
        <v>25665</v>
      </c>
      <c r="D54" s="23">
        <v>23.512688230325352</v>
      </c>
      <c r="E54" s="23">
        <v>20.100000000000001</v>
      </c>
      <c r="F54" s="25">
        <v>23.512688230325352</v>
      </c>
      <c r="G54" s="25"/>
      <c r="I54" s="23">
        <f t="shared" si="0"/>
        <v>-3.412688230325351</v>
      </c>
      <c r="J54" s="24">
        <f t="shared" si="4"/>
        <v>-0.16978548409578859</v>
      </c>
      <c r="K54" s="5">
        <f t="shared" si="5"/>
        <v>5</v>
      </c>
      <c r="M54" s="23">
        <f t="shared" si="1"/>
        <v>3.412688230325351</v>
      </c>
      <c r="N54" s="24">
        <f t="shared" si="6"/>
        <v>0.14514240978723378</v>
      </c>
      <c r="O54" s="23">
        <f t="shared" si="7"/>
        <v>1.587311769674649</v>
      </c>
      <c r="Q54" s="23">
        <f t="shared" si="2"/>
        <v>-23.512688230325352</v>
      </c>
      <c r="R54" s="24" t="e">
        <f t="shared" si="8"/>
        <v>#DIV/0!</v>
      </c>
      <c r="S54" s="5">
        <f t="shared" si="9"/>
        <v>25.1</v>
      </c>
      <c r="U54" s="5" t="str">
        <f t="shared" si="10"/>
        <v>Healthy Fitness Zone</v>
      </c>
      <c r="V54" s="5" t="str">
        <f t="shared" si="10"/>
        <v>Healthy Fitness Zone</v>
      </c>
      <c r="W54" s="5" t="str">
        <f t="shared" si="10"/>
        <v>Healthy Fitness Zone</v>
      </c>
      <c r="X54" s="5" t="str">
        <f t="shared" si="10"/>
        <v>Very Lean</v>
      </c>
    </row>
    <row r="55" spans="2:24" x14ac:dyDescent="0.25">
      <c r="B55" s="5">
        <v>25700</v>
      </c>
      <c r="D55" s="23">
        <v>16.862203812384163</v>
      </c>
      <c r="E55" s="23">
        <v>22.36</v>
      </c>
      <c r="F55" s="25">
        <v>16.862203812384163</v>
      </c>
      <c r="G55" s="25"/>
      <c r="I55" s="23">
        <f t="shared" si="0"/>
        <v>5.4977961876158368</v>
      </c>
      <c r="J55" s="24">
        <f t="shared" si="4"/>
        <v>0.24587639479498377</v>
      </c>
      <c r="K55" s="5">
        <f t="shared" si="5"/>
        <v>2.740000000000002</v>
      </c>
      <c r="M55" s="23">
        <f t="shared" si="1"/>
        <v>-5.4977961876158368</v>
      </c>
      <c r="N55" s="24">
        <f t="shared" si="6"/>
        <v>-0.32604256530086967</v>
      </c>
      <c r="O55" s="23">
        <f t="shared" si="7"/>
        <v>8.2377961876158388</v>
      </c>
      <c r="Q55" s="23">
        <f t="shared" si="2"/>
        <v>-16.862203812384163</v>
      </c>
      <c r="R55" s="24" t="e">
        <f t="shared" si="8"/>
        <v>#DIV/0!</v>
      </c>
      <c r="S55" s="5">
        <f t="shared" si="9"/>
        <v>25.1</v>
      </c>
      <c r="U55" s="5" t="str">
        <f t="shared" si="10"/>
        <v>Very Lean</v>
      </c>
      <c r="V55" s="5" t="str">
        <f t="shared" si="10"/>
        <v>Healthy Fitness Zone</v>
      </c>
      <c r="W55" s="5" t="str">
        <f t="shared" si="10"/>
        <v>Very Lean</v>
      </c>
      <c r="X55" s="5" t="str">
        <f t="shared" si="10"/>
        <v>Very Lean</v>
      </c>
    </row>
    <row r="56" spans="2:24" x14ac:dyDescent="0.25">
      <c r="B56" s="5">
        <v>25707</v>
      </c>
      <c r="D56" s="23">
        <v>19.677285185662353</v>
      </c>
      <c r="E56" s="23">
        <v>24.62</v>
      </c>
      <c r="F56" s="25">
        <v>19.677285185662353</v>
      </c>
      <c r="G56" s="25"/>
      <c r="I56" s="23">
        <f t="shared" si="0"/>
        <v>4.9427148143376485</v>
      </c>
      <c r="J56" s="24">
        <f t="shared" si="4"/>
        <v>0.20076014680494103</v>
      </c>
      <c r="K56" s="5">
        <f t="shared" si="5"/>
        <v>0.48000000000000043</v>
      </c>
      <c r="M56" s="23">
        <f t="shared" si="1"/>
        <v>-4.9427148143376485</v>
      </c>
      <c r="N56" s="24">
        <f t="shared" si="6"/>
        <v>-0.25118885901694943</v>
      </c>
      <c r="O56" s="23">
        <f t="shared" si="7"/>
        <v>5.4227148143376489</v>
      </c>
      <c r="Q56" s="23">
        <f t="shared" si="2"/>
        <v>-19.677285185662353</v>
      </c>
      <c r="R56" s="24" t="e">
        <f t="shared" si="8"/>
        <v>#DIV/0!</v>
      </c>
      <c r="S56" s="5">
        <f t="shared" si="9"/>
        <v>25.1</v>
      </c>
      <c r="U56" s="5" t="str">
        <f t="shared" si="10"/>
        <v>Healthy Fitness Zone</v>
      </c>
      <c r="V56" s="5" t="str">
        <f t="shared" si="10"/>
        <v>Healthy Fitness Zone</v>
      </c>
      <c r="W56" s="5" t="str">
        <f t="shared" si="10"/>
        <v>Healthy Fitness Zone</v>
      </c>
      <c r="X56" s="5" t="str">
        <f t="shared" si="10"/>
        <v>Very Lean</v>
      </c>
    </row>
    <row r="57" spans="2:24" x14ac:dyDescent="0.25">
      <c r="B57" s="5">
        <v>25708</v>
      </c>
      <c r="D57" s="23">
        <v>19.06162170095601</v>
      </c>
      <c r="E57" s="23">
        <v>26.88</v>
      </c>
      <c r="F57" s="25">
        <v>19.06162170095601</v>
      </c>
      <c r="G57" s="25"/>
      <c r="I57" s="23">
        <f t="shared" si="0"/>
        <v>7.8183782990439887</v>
      </c>
      <c r="J57" s="24">
        <f t="shared" si="4"/>
        <v>0.29086228791086266</v>
      </c>
      <c r="K57" s="5">
        <f t="shared" si="5"/>
        <v>-1.7799999999999976</v>
      </c>
      <c r="M57" s="23">
        <f t="shared" si="1"/>
        <v>-7.8183782990439887</v>
      </c>
      <c r="N57" s="24">
        <f t="shared" si="6"/>
        <v>-0.41016333351384621</v>
      </c>
      <c r="O57" s="23">
        <f t="shared" si="7"/>
        <v>6.0383782990439911</v>
      </c>
      <c r="Q57" s="23">
        <f t="shared" si="2"/>
        <v>-19.06162170095601</v>
      </c>
      <c r="R57" s="24" t="e">
        <f t="shared" si="8"/>
        <v>#DIV/0!</v>
      </c>
      <c r="S57" s="5">
        <f t="shared" si="9"/>
        <v>25.1</v>
      </c>
      <c r="U57" s="5" t="str">
        <f t="shared" si="10"/>
        <v>Healthy Fitness Zone</v>
      </c>
      <c r="V57" s="5" t="str">
        <f t="shared" si="10"/>
        <v>Needs Improvement</v>
      </c>
      <c r="W57" s="5" t="str">
        <f t="shared" si="10"/>
        <v>Healthy Fitness Zone</v>
      </c>
      <c r="X57" s="5" t="str">
        <f t="shared" si="10"/>
        <v>Very Lean</v>
      </c>
    </row>
    <row r="58" spans="2:24" x14ac:dyDescent="0.25">
      <c r="B58" s="5">
        <v>25712</v>
      </c>
      <c r="D58" s="23">
        <v>21.169006178690633</v>
      </c>
      <c r="E58" s="23">
        <v>29.14</v>
      </c>
      <c r="F58" s="25">
        <v>21.169006178690633</v>
      </c>
      <c r="G58" s="25"/>
      <c r="I58" s="23">
        <f t="shared" si="0"/>
        <v>7.9709938213093672</v>
      </c>
      <c r="J58" s="24">
        <f t="shared" si="4"/>
        <v>0.27354131164411005</v>
      </c>
      <c r="K58" s="5">
        <f t="shared" si="5"/>
        <v>-4.0399999999999991</v>
      </c>
      <c r="M58" s="23">
        <f t="shared" si="1"/>
        <v>-7.9709938213093672</v>
      </c>
      <c r="N58" s="24">
        <f t="shared" si="6"/>
        <v>-0.37654076691296035</v>
      </c>
      <c r="O58" s="23">
        <f t="shared" si="7"/>
        <v>3.930993821309368</v>
      </c>
      <c r="Q58" s="23">
        <f t="shared" si="2"/>
        <v>-21.169006178690633</v>
      </c>
      <c r="R58" s="24" t="e">
        <f t="shared" si="8"/>
        <v>#DIV/0!</v>
      </c>
      <c r="S58" s="5">
        <f t="shared" si="9"/>
        <v>25.1</v>
      </c>
      <c r="U58" s="5" t="str">
        <f t="shared" si="10"/>
        <v>Healthy Fitness Zone</v>
      </c>
      <c r="V58" s="5" t="str">
        <f t="shared" si="10"/>
        <v>Needs Improvement and Health Risk</v>
      </c>
      <c r="W58" s="5" t="str">
        <f t="shared" si="10"/>
        <v>Healthy Fitness Zone</v>
      </c>
      <c r="X58" s="5" t="str">
        <f t="shared" si="10"/>
        <v>Very Lean</v>
      </c>
    </row>
    <row r="59" spans="2:24" x14ac:dyDescent="0.25">
      <c r="B59" s="5">
        <v>25715</v>
      </c>
      <c r="D59" s="23">
        <v>30.01619774084088</v>
      </c>
      <c r="E59" s="23">
        <v>31.4</v>
      </c>
      <c r="F59" s="25">
        <v>30.01619774084088</v>
      </c>
      <c r="G59" s="25"/>
      <c r="I59" s="23">
        <f t="shared" si="0"/>
        <v>1.3838022591591184</v>
      </c>
      <c r="J59" s="24">
        <f t="shared" si="4"/>
        <v>4.4070135642010143E-2</v>
      </c>
      <c r="K59" s="5">
        <f t="shared" si="5"/>
        <v>-6.2999999999999972</v>
      </c>
      <c r="M59" s="23">
        <f t="shared" si="1"/>
        <v>-1.3838022591591184</v>
      </c>
      <c r="N59" s="24">
        <f t="shared" si="6"/>
        <v>-4.6101850444444474E-2</v>
      </c>
      <c r="O59" s="23">
        <f t="shared" si="7"/>
        <v>-4.9161977408408788</v>
      </c>
      <c r="Q59" s="23">
        <f t="shared" si="2"/>
        <v>-30.01619774084088</v>
      </c>
      <c r="R59" s="24" t="e">
        <f t="shared" si="8"/>
        <v>#DIV/0!</v>
      </c>
      <c r="S59" s="5">
        <f t="shared" si="9"/>
        <v>25.1</v>
      </c>
      <c r="U59" s="5" t="str">
        <f t="shared" si="10"/>
        <v>Needs Improvement and Health Risk</v>
      </c>
      <c r="V59" s="5" t="str">
        <f t="shared" si="10"/>
        <v>Needs Improvement and Health Risk</v>
      </c>
      <c r="W59" s="5" t="str">
        <f t="shared" si="10"/>
        <v>Needs Improvement and Health Risk</v>
      </c>
      <c r="X59" s="5" t="str">
        <f t="shared" si="10"/>
        <v>Very Lean</v>
      </c>
    </row>
    <row r="60" spans="2:24" x14ac:dyDescent="0.25">
      <c r="B60" s="5">
        <v>25753</v>
      </c>
      <c r="D60" s="23">
        <v>17.842961990388744</v>
      </c>
      <c r="E60" s="23">
        <v>25.2</v>
      </c>
      <c r="F60" s="25">
        <v>17.842961990388744</v>
      </c>
      <c r="G60" s="25"/>
      <c r="I60" s="23">
        <f t="shared" si="0"/>
        <v>7.3570380096112551</v>
      </c>
      <c r="J60" s="24">
        <f t="shared" si="4"/>
        <v>0.29194595276235141</v>
      </c>
      <c r="K60" s="5">
        <f t="shared" si="5"/>
        <v>-9.9999999999997868E-2</v>
      </c>
      <c r="M60" s="23">
        <f t="shared" si="1"/>
        <v>-7.3570380096112551</v>
      </c>
      <c r="N60" s="24">
        <f t="shared" si="6"/>
        <v>-0.41232156485981325</v>
      </c>
      <c r="O60" s="23">
        <f t="shared" si="7"/>
        <v>7.2570380096112572</v>
      </c>
      <c r="Q60" s="23">
        <f t="shared" si="2"/>
        <v>-17.842961990388744</v>
      </c>
      <c r="R60" s="24" t="e">
        <f t="shared" si="8"/>
        <v>#DIV/0!</v>
      </c>
      <c r="S60" s="5">
        <f t="shared" si="9"/>
        <v>25.1</v>
      </c>
      <c r="U60" s="5" t="str">
        <f t="shared" si="10"/>
        <v>Very Lean</v>
      </c>
      <c r="V60" s="5" t="str">
        <f t="shared" si="10"/>
        <v>Needs Improvement</v>
      </c>
      <c r="W60" s="5" t="str">
        <f t="shared" si="10"/>
        <v>Very Lean</v>
      </c>
      <c r="X60" s="5" t="str">
        <f t="shared" si="10"/>
        <v>Very Lean</v>
      </c>
    </row>
    <row r="61" spans="2:24" x14ac:dyDescent="0.25">
      <c r="B61" s="5">
        <v>25756</v>
      </c>
      <c r="D61" s="23">
        <v>19.947664287397405</v>
      </c>
      <c r="E61" s="23">
        <v>26.3</v>
      </c>
      <c r="F61" s="25">
        <v>19.947664287397405</v>
      </c>
      <c r="G61" s="25"/>
      <c r="I61" s="23">
        <f t="shared" si="0"/>
        <v>6.3523357126025957</v>
      </c>
      <c r="J61" s="24">
        <f t="shared" si="4"/>
        <v>0.24153367728526978</v>
      </c>
      <c r="K61" s="5">
        <f t="shared" si="5"/>
        <v>-1.1999999999999993</v>
      </c>
      <c r="M61" s="23">
        <f t="shared" si="1"/>
        <v>-6.3523357126025957</v>
      </c>
      <c r="N61" s="24">
        <f t="shared" si="6"/>
        <v>-0.3184501012790702</v>
      </c>
      <c r="O61" s="23">
        <f t="shared" si="7"/>
        <v>5.1523357126025964</v>
      </c>
      <c r="Q61" s="23">
        <f t="shared" si="2"/>
        <v>-19.947664287397405</v>
      </c>
      <c r="R61" s="24" t="e">
        <f t="shared" si="8"/>
        <v>#DIV/0!</v>
      </c>
      <c r="S61" s="5">
        <f t="shared" si="9"/>
        <v>25.1</v>
      </c>
      <c r="U61" s="5" t="str">
        <f t="shared" si="10"/>
        <v>Healthy Fitness Zone</v>
      </c>
      <c r="V61" s="5" t="str">
        <f t="shared" si="10"/>
        <v>Needs Improvement</v>
      </c>
      <c r="W61" s="5" t="str">
        <f t="shared" si="10"/>
        <v>Healthy Fitness Zone</v>
      </c>
      <c r="X61" s="5" t="str">
        <f t="shared" si="10"/>
        <v>Very Lean</v>
      </c>
    </row>
    <row r="62" spans="2:24" x14ac:dyDescent="0.25">
      <c r="B62" s="5">
        <v>25758</v>
      </c>
      <c r="D62" s="23">
        <v>19.436961814264535</v>
      </c>
      <c r="E62" s="23">
        <v>29.56</v>
      </c>
      <c r="F62" s="25">
        <v>19.436961814264535</v>
      </c>
      <c r="G62" s="25"/>
      <c r="I62" s="23">
        <f t="shared" si="0"/>
        <v>10.123038185735464</v>
      </c>
      <c r="J62" s="24">
        <f t="shared" si="4"/>
        <v>0.34245731345519159</v>
      </c>
      <c r="K62" s="5">
        <f t="shared" si="5"/>
        <v>-4.4599999999999973</v>
      </c>
      <c r="M62" s="23">
        <f t="shared" si="1"/>
        <v>-10.123038185735464</v>
      </c>
      <c r="N62" s="24">
        <f t="shared" si="6"/>
        <v>-0.52081381249132752</v>
      </c>
      <c r="O62" s="23">
        <f t="shared" si="7"/>
        <v>5.6630381857354664</v>
      </c>
      <c r="Q62" s="23">
        <f t="shared" si="2"/>
        <v>-19.436961814264535</v>
      </c>
      <c r="R62" s="24" t="e">
        <f t="shared" si="8"/>
        <v>#DIV/0!</v>
      </c>
      <c r="S62" s="5">
        <f t="shared" si="9"/>
        <v>25.1</v>
      </c>
      <c r="U62" s="5" t="str">
        <f t="shared" si="10"/>
        <v>Healthy Fitness Zone</v>
      </c>
      <c r="V62" s="5" t="str">
        <f t="shared" si="10"/>
        <v>Needs Improvement and Health Risk</v>
      </c>
      <c r="W62" s="5" t="str">
        <f t="shared" si="10"/>
        <v>Healthy Fitness Zone</v>
      </c>
      <c r="X62" s="5" t="str">
        <f t="shared" si="10"/>
        <v>Very Lean</v>
      </c>
    </row>
    <row r="63" spans="2:24" x14ac:dyDescent="0.25">
      <c r="B63" s="5">
        <v>25767</v>
      </c>
      <c r="D63" s="23">
        <v>20.010798493893919</v>
      </c>
      <c r="E63" s="23">
        <v>25.664999999999999</v>
      </c>
      <c r="F63" s="25">
        <v>20.010798493893919</v>
      </c>
      <c r="G63" s="25"/>
      <c r="I63" s="23">
        <f t="shared" si="0"/>
        <v>5.6542015061060802</v>
      </c>
      <c r="J63" s="24">
        <f t="shared" si="4"/>
        <v>0.22030787087886539</v>
      </c>
      <c r="K63" s="5">
        <f t="shared" si="5"/>
        <v>-0.56499999999999773</v>
      </c>
      <c r="M63" s="23">
        <f t="shared" si="1"/>
        <v>-5.6542015061060802</v>
      </c>
      <c r="N63" s="24">
        <f t="shared" si="6"/>
        <v>-0.28255751552500014</v>
      </c>
      <c r="O63" s="23">
        <f t="shared" si="7"/>
        <v>5.0892015061060825</v>
      </c>
      <c r="Q63" s="23">
        <f t="shared" si="2"/>
        <v>-20.010798493893919</v>
      </c>
      <c r="R63" s="24" t="e">
        <f t="shared" si="8"/>
        <v>#DIV/0!</v>
      </c>
      <c r="S63" s="5">
        <f t="shared" si="9"/>
        <v>25.1</v>
      </c>
      <c r="U63" s="5" t="str">
        <f t="shared" si="10"/>
        <v>Healthy Fitness Zone</v>
      </c>
      <c r="V63" s="5" t="str">
        <f t="shared" si="10"/>
        <v>Needs Improvement</v>
      </c>
      <c r="W63" s="5" t="str">
        <f t="shared" si="10"/>
        <v>Healthy Fitness Zone</v>
      </c>
      <c r="X63" s="5" t="str">
        <f t="shared" si="10"/>
        <v>Very Lean</v>
      </c>
    </row>
    <row r="64" spans="2:24" x14ac:dyDescent="0.25">
      <c r="B64" s="5">
        <v>25771</v>
      </c>
      <c r="D64" s="23">
        <v>15.365461902140098</v>
      </c>
      <c r="E64" s="23">
        <v>18.239999999999998</v>
      </c>
      <c r="F64" s="25">
        <v>15.365461902140098</v>
      </c>
      <c r="G64" s="25"/>
      <c r="I64" s="23">
        <f t="shared" si="0"/>
        <v>2.8745380978599009</v>
      </c>
      <c r="J64" s="24">
        <f t="shared" si="4"/>
        <v>0.15759529045284545</v>
      </c>
      <c r="K64" s="5">
        <f t="shared" si="5"/>
        <v>6.860000000000003</v>
      </c>
      <c r="M64" s="23">
        <f t="shared" si="1"/>
        <v>-2.8745380978599009</v>
      </c>
      <c r="N64" s="24">
        <f t="shared" si="6"/>
        <v>-0.18707788390400004</v>
      </c>
      <c r="O64" s="23">
        <f t="shared" si="7"/>
        <v>9.7345380978599039</v>
      </c>
      <c r="Q64" s="23">
        <f t="shared" si="2"/>
        <v>-15.365461902140098</v>
      </c>
      <c r="R64" s="24" t="e">
        <f t="shared" si="8"/>
        <v>#DIV/0!</v>
      </c>
      <c r="S64" s="5">
        <f t="shared" si="9"/>
        <v>25.1</v>
      </c>
      <c r="U64" s="5" t="str">
        <f t="shared" si="10"/>
        <v>Very Lean</v>
      </c>
      <c r="V64" s="5" t="str">
        <f t="shared" si="10"/>
        <v>Healthy Fitness Zone</v>
      </c>
      <c r="W64" s="5" t="str">
        <f t="shared" si="10"/>
        <v>Very Lean</v>
      </c>
      <c r="X64" s="5" t="str">
        <f t="shared" si="10"/>
        <v>Very Lean</v>
      </c>
    </row>
    <row r="65" spans="2:24" x14ac:dyDescent="0.25">
      <c r="B65" s="5">
        <v>25781</v>
      </c>
      <c r="D65" s="23">
        <v>19.244906525003667</v>
      </c>
      <c r="E65" s="23">
        <v>20.5</v>
      </c>
      <c r="F65" s="25">
        <v>19.244906525003667</v>
      </c>
      <c r="G65" s="25"/>
      <c r="I65" s="23">
        <f t="shared" si="0"/>
        <v>1.2550934749963325</v>
      </c>
      <c r="J65" s="24">
        <f t="shared" si="4"/>
        <v>6.1224071951040612E-2</v>
      </c>
      <c r="K65" s="5">
        <f t="shared" si="5"/>
        <v>4.6000000000000014</v>
      </c>
      <c r="M65" s="23">
        <f t="shared" si="1"/>
        <v>-1.2550934749963325</v>
      </c>
      <c r="N65" s="24">
        <f t="shared" si="6"/>
        <v>-6.5216917180952294E-2</v>
      </c>
      <c r="O65" s="23">
        <f t="shared" si="7"/>
        <v>5.8550934749963339</v>
      </c>
      <c r="Q65" s="23">
        <f t="shared" si="2"/>
        <v>-19.244906525003667</v>
      </c>
      <c r="R65" s="24" t="e">
        <f t="shared" si="8"/>
        <v>#DIV/0!</v>
      </c>
      <c r="S65" s="5">
        <f t="shared" si="9"/>
        <v>25.1</v>
      </c>
      <c r="U65" s="5" t="str">
        <f t="shared" si="10"/>
        <v>Healthy Fitness Zone</v>
      </c>
      <c r="V65" s="5" t="str">
        <f t="shared" si="10"/>
        <v>Healthy Fitness Zone</v>
      </c>
      <c r="W65" s="5" t="str">
        <f t="shared" si="10"/>
        <v>Healthy Fitness Zone</v>
      </c>
      <c r="X65" s="5" t="str">
        <f t="shared" si="10"/>
        <v>Very Lean</v>
      </c>
    </row>
    <row r="66" spans="2:24" x14ac:dyDescent="0.25">
      <c r="B66" s="5">
        <v>25791</v>
      </c>
      <c r="D66" s="23">
        <v>13.746361803574045</v>
      </c>
      <c r="E66" s="23">
        <v>30.25</v>
      </c>
      <c r="F66" s="25">
        <v>13.746361803574045</v>
      </c>
      <c r="G66" s="25"/>
      <c r="I66" s="23">
        <f t="shared" si="0"/>
        <v>16.503638196425953</v>
      </c>
      <c r="J66" s="24">
        <f t="shared" si="4"/>
        <v>0.54557481641077532</v>
      </c>
      <c r="K66" s="5">
        <f t="shared" si="5"/>
        <v>-5.1499999999999986</v>
      </c>
      <c r="M66" s="23">
        <f t="shared" si="1"/>
        <v>-16.503638196425953</v>
      </c>
      <c r="N66" s="24">
        <f t="shared" si="6"/>
        <v>-1.2005822654933336</v>
      </c>
      <c r="O66" s="23">
        <f t="shared" si="7"/>
        <v>11.353638196425957</v>
      </c>
      <c r="Q66" s="23">
        <f t="shared" si="2"/>
        <v>-13.746361803574045</v>
      </c>
      <c r="R66" s="24" t="e">
        <f t="shared" si="8"/>
        <v>#DIV/0!</v>
      </c>
      <c r="S66" s="5">
        <f t="shared" si="9"/>
        <v>25.1</v>
      </c>
      <c r="U66" s="5" t="str">
        <f t="shared" si="10"/>
        <v>Very Lean</v>
      </c>
      <c r="V66" s="5" t="str">
        <f t="shared" si="10"/>
        <v>Needs Improvement and Health Risk</v>
      </c>
      <c r="W66" s="5" t="str">
        <f t="shared" si="10"/>
        <v>Very Lean</v>
      </c>
      <c r="X66" s="5" t="str">
        <f t="shared" si="10"/>
        <v>Very Lean</v>
      </c>
    </row>
    <row r="67" spans="2:24" x14ac:dyDescent="0.25">
      <c r="B67" s="5">
        <v>25806</v>
      </c>
      <c r="D67" s="23">
        <v>25.513768079714747</v>
      </c>
      <c r="E67" s="23">
        <v>17.2</v>
      </c>
      <c r="F67" s="25">
        <v>25.513768079714747</v>
      </c>
      <c r="G67" s="25"/>
      <c r="I67" s="23">
        <f t="shared" si="0"/>
        <v>-8.3137680797147482</v>
      </c>
      <c r="J67" s="24">
        <f t="shared" si="4"/>
        <v>-0.4833586092857412</v>
      </c>
      <c r="K67" s="5">
        <f t="shared" si="5"/>
        <v>7.9000000000000021</v>
      </c>
      <c r="M67" s="23">
        <f t="shared" si="1"/>
        <v>8.3137680797147482</v>
      </c>
      <c r="N67" s="24">
        <f t="shared" si="6"/>
        <v>0.32585418405228755</v>
      </c>
      <c r="O67" s="23">
        <f t="shared" si="7"/>
        <v>-0.41376807971474605</v>
      </c>
      <c r="Q67" s="23">
        <f t="shared" si="2"/>
        <v>-25.513768079714747</v>
      </c>
      <c r="R67" s="24" t="e">
        <f t="shared" si="8"/>
        <v>#DIV/0!</v>
      </c>
      <c r="S67" s="5">
        <f t="shared" si="9"/>
        <v>25.1</v>
      </c>
      <c r="U67" s="5" t="str">
        <f t="shared" si="10"/>
        <v>Needs Improvement</v>
      </c>
      <c r="V67" s="5" t="str">
        <f t="shared" si="10"/>
        <v>Very Lean</v>
      </c>
      <c r="W67" s="5" t="str">
        <f t="shared" si="10"/>
        <v>Needs Improvement</v>
      </c>
      <c r="X67" s="5" t="str">
        <f t="shared" si="10"/>
        <v>Very Lean</v>
      </c>
    </row>
    <row r="68" spans="2:24" x14ac:dyDescent="0.25">
      <c r="B68" s="5">
        <v>25817</v>
      </c>
      <c r="D68" s="23">
        <v>29.27524846618271</v>
      </c>
      <c r="E68" s="23">
        <v>18.25</v>
      </c>
      <c r="F68" s="25">
        <v>29.27524846618271</v>
      </c>
      <c r="G68" s="25"/>
      <c r="I68" s="23">
        <f t="shared" ref="I68:I131" si="11">E68-D68</f>
        <v>-11.02524846618271</v>
      </c>
      <c r="J68" s="24">
        <f t="shared" si="4"/>
        <v>-0.60412320362644989</v>
      </c>
      <c r="K68" s="5">
        <f t="shared" si="5"/>
        <v>6.8500000000000014</v>
      </c>
      <c r="M68" s="23">
        <f t="shared" ref="M68:M131" si="12">F68-E68</f>
        <v>11.02524846618271</v>
      </c>
      <c r="N68" s="24">
        <f t="shared" si="6"/>
        <v>0.37660648649723744</v>
      </c>
      <c r="O68" s="23">
        <f t="shared" si="7"/>
        <v>-4.1752484661827083</v>
      </c>
      <c r="Q68" s="23">
        <f t="shared" ref="Q68:Q131" si="13">G68-F68</f>
        <v>-29.27524846618271</v>
      </c>
      <c r="R68" s="24" t="e">
        <f t="shared" si="8"/>
        <v>#DIV/0!</v>
      </c>
      <c r="S68" s="5">
        <f t="shared" si="9"/>
        <v>25.1</v>
      </c>
      <c r="U68" s="5" t="str">
        <f t="shared" si="10"/>
        <v>Needs Improvement and Health Risk</v>
      </c>
      <c r="V68" s="5" t="str">
        <f t="shared" si="10"/>
        <v>Healthy Fitness Zone</v>
      </c>
      <c r="W68" s="5" t="str">
        <f t="shared" si="10"/>
        <v>Needs Improvement and Health Risk</v>
      </c>
      <c r="X68" s="5" t="str">
        <f t="shared" si="10"/>
        <v>Very Lean</v>
      </c>
    </row>
    <row r="69" spans="2:24" x14ac:dyDescent="0.25">
      <c r="B69" s="5">
        <v>25836</v>
      </c>
      <c r="D69" s="23">
        <v>19.179331287955502</v>
      </c>
      <c r="E69" s="23">
        <v>19.3</v>
      </c>
      <c r="F69" s="25">
        <v>19.179331287955502</v>
      </c>
      <c r="G69" s="25"/>
      <c r="I69" s="23">
        <f t="shared" si="11"/>
        <v>0.12066871204449825</v>
      </c>
      <c r="J69" s="24">
        <f t="shared" ref="J69:J132" si="14">I69/E69</f>
        <v>6.2522648727719298E-3</v>
      </c>
      <c r="K69" s="5">
        <f t="shared" ref="K69:K132" si="15">25.1-E69</f>
        <v>5.8000000000000007</v>
      </c>
      <c r="M69" s="23">
        <f t="shared" si="12"/>
        <v>-0.12066871204449825</v>
      </c>
      <c r="N69" s="24">
        <f t="shared" ref="N69:N132" si="16">M69/F69</f>
        <v>-6.2916016326532423E-3</v>
      </c>
      <c r="O69" s="23">
        <f t="shared" ref="O69:O132" si="17">25.1-F69</f>
        <v>5.920668712044499</v>
      </c>
      <c r="Q69" s="23">
        <f t="shared" si="13"/>
        <v>-19.179331287955502</v>
      </c>
      <c r="R69" s="24" t="e">
        <f t="shared" ref="R69:R132" si="18">Q69/G69</f>
        <v>#DIV/0!</v>
      </c>
      <c r="S69" s="5">
        <f t="shared" ref="S69:S132" si="19">25.1-G69</f>
        <v>25.1</v>
      </c>
      <c r="U69" s="5" t="str">
        <f t="shared" ref="U69:X132" si="20">IF(D69&lt;=18.2,"Very Lean",IF(D69&lt;=25.1,"Healthy Fitness Zone",IF(D69&lt;=27.4,"Needs Improvement",IF(D69&gt;27.4,"Needs Improvement and Health Risk"))))</f>
        <v>Healthy Fitness Zone</v>
      </c>
      <c r="V69" s="5" t="str">
        <f t="shared" si="20"/>
        <v>Healthy Fitness Zone</v>
      </c>
      <c r="W69" s="5" t="str">
        <f t="shared" si="20"/>
        <v>Healthy Fitness Zone</v>
      </c>
      <c r="X69" s="5" t="str">
        <f t="shared" si="20"/>
        <v>Very Lean</v>
      </c>
    </row>
    <row r="70" spans="2:24" x14ac:dyDescent="0.25">
      <c r="B70" s="5">
        <v>25841</v>
      </c>
      <c r="D70" s="23">
        <v>22.897773068273406</v>
      </c>
      <c r="E70" s="23">
        <v>20.350000000000001</v>
      </c>
      <c r="F70" s="25">
        <v>22.897773068273406</v>
      </c>
      <c r="G70" s="25"/>
      <c r="I70" s="23">
        <f t="shared" si="11"/>
        <v>-2.5477730682734041</v>
      </c>
      <c r="J70" s="24">
        <f t="shared" si="14"/>
        <v>-0.12519769377264883</v>
      </c>
      <c r="K70" s="5">
        <f t="shared" si="15"/>
        <v>4.75</v>
      </c>
      <c r="M70" s="23">
        <f t="shared" si="12"/>
        <v>2.5477730682734041</v>
      </c>
      <c r="N70" s="24">
        <f t="shared" si="16"/>
        <v>0.11126728615384594</v>
      </c>
      <c r="O70" s="23">
        <f t="shared" si="17"/>
        <v>2.2022269317265959</v>
      </c>
      <c r="Q70" s="23">
        <f t="shared" si="13"/>
        <v>-22.897773068273406</v>
      </c>
      <c r="R70" s="24" t="e">
        <f t="shared" si="18"/>
        <v>#DIV/0!</v>
      </c>
      <c r="S70" s="5">
        <f t="shared" si="19"/>
        <v>25.1</v>
      </c>
      <c r="U70" s="5" t="str">
        <f t="shared" si="20"/>
        <v>Healthy Fitness Zone</v>
      </c>
      <c r="V70" s="5" t="str">
        <f t="shared" si="20"/>
        <v>Healthy Fitness Zone</v>
      </c>
      <c r="W70" s="5" t="str">
        <f t="shared" si="20"/>
        <v>Healthy Fitness Zone</v>
      </c>
      <c r="X70" s="5" t="str">
        <f t="shared" si="20"/>
        <v>Very Lean</v>
      </c>
    </row>
    <row r="71" spans="2:24" x14ac:dyDescent="0.25">
      <c r="B71" s="5">
        <v>25849</v>
      </c>
      <c r="D71" s="23">
        <v>24.010311950242667</v>
      </c>
      <c r="E71" s="23">
        <v>21.4</v>
      </c>
      <c r="F71" s="25">
        <v>24.010311950242667</v>
      </c>
      <c r="G71" s="25"/>
      <c r="I71" s="23">
        <f t="shared" si="11"/>
        <v>-2.6103119502426679</v>
      </c>
      <c r="J71" s="24">
        <f t="shared" si="14"/>
        <v>-0.12197719393657327</v>
      </c>
      <c r="K71" s="5">
        <f t="shared" si="15"/>
        <v>3.7000000000000028</v>
      </c>
      <c r="M71" s="23">
        <f t="shared" si="12"/>
        <v>2.6103119502426679</v>
      </c>
      <c r="N71" s="24">
        <f t="shared" si="16"/>
        <v>0.10871628638778623</v>
      </c>
      <c r="O71" s="23">
        <f t="shared" si="17"/>
        <v>1.0896880497573349</v>
      </c>
      <c r="Q71" s="23">
        <f t="shared" si="13"/>
        <v>-24.010311950242667</v>
      </c>
      <c r="R71" s="24" t="e">
        <f t="shared" si="18"/>
        <v>#DIV/0!</v>
      </c>
      <c r="S71" s="5">
        <f t="shared" si="19"/>
        <v>25.1</v>
      </c>
      <c r="U71" s="5" t="str">
        <f t="shared" si="20"/>
        <v>Healthy Fitness Zone</v>
      </c>
      <c r="V71" s="5" t="str">
        <f t="shared" si="20"/>
        <v>Healthy Fitness Zone</v>
      </c>
      <c r="W71" s="5" t="str">
        <f t="shared" si="20"/>
        <v>Healthy Fitness Zone</v>
      </c>
      <c r="X71" s="5" t="str">
        <f t="shared" si="20"/>
        <v>Very Lean</v>
      </c>
    </row>
    <row r="72" spans="2:24" x14ac:dyDescent="0.25">
      <c r="B72" s="5">
        <v>25854</v>
      </c>
      <c r="D72" s="23">
        <v>17.228773460479474</v>
      </c>
      <c r="E72" s="23">
        <v>22.45</v>
      </c>
      <c r="F72" s="25">
        <v>17.228773460479474</v>
      </c>
      <c r="G72" s="25"/>
      <c r="I72" s="23">
        <f t="shared" si="11"/>
        <v>5.2212265395205257</v>
      </c>
      <c r="J72" s="24">
        <f t="shared" si="14"/>
        <v>0.2325713380632751</v>
      </c>
      <c r="K72" s="5">
        <f t="shared" si="15"/>
        <v>2.6500000000000021</v>
      </c>
      <c r="M72" s="23">
        <f t="shared" si="12"/>
        <v>-5.2212265395205257</v>
      </c>
      <c r="N72" s="24">
        <f t="shared" si="16"/>
        <v>-0.30305271303829773</v>
      </c>
      <c r="O72" s="23">
        <f t="shared" si="17"/>
        <v>7.8712265395205279</v>
      </c>
      <c r="Q72" s="23">
        <f t="shared" si="13"/>
        <v>-17.228773460479474</v>
      </c>
      <c r="R72" s="24" t="e">
        <f t="shared" si="18"/>
        <v>#DIV/0!</v>
      </c>
      <c r="S72" s="5">
        <f t="shared" si="19"/>
        <v>25.1</v>
      </c>
      <c r="U72" s="5" t="str">
        <f t="shared" si="20"/>
        <v>Very Lean</v>
      </c>
      <c r="V72" s="5" t="str">
        <f t="shared" si="20"/>
        <v>Healthy Fitness Zone</v>
      </c>
      <c r="W72" s="5" t="str">
        <f t="shared" si="20"/>
        <v>Very Lean</v>
      </c>
      <c r="X72" s="5" t="str">
        <f t="shared" si="20"/>
        <v>Very Lean</v>
      </c>
    </row>
    <row r="73" spans="2:24" x14ac:dyDescent="0.25">
      <c r="B73" s="5">
        <v>25858</v>
      </c>
      <c r="D73" s="23">
        <v>17.809379053101537</v>
      </c>
      <c r="E73" s="23">
        <v>23.5</v>
      </c>
      <c r="F73" s="25">
        <v>17.809379053101537</v>
      </c>
      <c r="G73" s="25"/>
      <c r="I73" s="23">
        <f t="shared" si="11"/>
        <v>5.6906209468984628</v>
      </c>
      <c r="J73" s="24">
        <f t="shared" si="14"/>
        <v>0.24215408284674309</v>
      </c>
      <c r="K73" s="5">
        <f t="shared" si="15"/>
        <v>1.6000000000000014</v>
      </c>
      <c r="M73" s="23">
        <f t="shared" si="12"/>
        <v>-5.6906209468984628</v>
      </c>
      <c r="N73" s="24">
        <f t="shared" si="16"/>
        <v>-0.31952944175824199</v>
      </c>
      <c r="O73" s="23">
        <f t="shared" si="17"/>
        <v>7.2906209468984642</v>
      </c>
      <c r="Q73" s="23">
        <f t="shared" si="13"/>
        <v>-17.809379053101537</v>
      </c>
      <c r="R73" s="24" t="e">
        <f t="shared" si="18"/>
        <v>#DIV/0!</v>
      </c>
      <c r="S73" s="5">
        <f t="shared" si="19"/>
        <v>25.1</v>
      </c>
      <c r="U73" s="5" t="str">
        <f t="shared" si="20"/>
        <v>Very Lean</v>
      </c>
      <c r="V73" s="5" t="str">
        <f t="shared" si="20"/>
        <v>Healthy Fitness Zone</v>
      </c>
      <c r="W73" s="5" t="str">
        <f t="shared" si="20"/>
        <v>Very Lean</v>
      </c>
      <c r="X73" s="5" t="str">
        <f t="shared" si="20"/>
        <v>Very Lean</v>
      </c>
    </row>
    <row r="74" spans="2:24" x14ac:dyDescent="0.25">
      <c r="B74" s="5">
        <v>25865</v>
      </c>
      <c r="D74" s="23">
        <v>21.178095072704398</v>
      </c>
      <c r="E74" s="23">
        <v>24.55</v>
      </c>
      <c r="F74" s="25">
        <v>21.178095072704398</v>
      </c>
      <c r="G74" s="25"/>
      <c r="I74" s="23">
        <f t="shared" si="11"/>
        <v>3.3719049272956028</v>
      </c>
      <c r="J74" s="24">
        <f t="shared" si="14"/>
        <v>0.13734846954360908</v>
      </c>
      <c r="K74" s="5">
        <f t="shared" si="15"/>
        <v>0.55000000000000071</v>
      </c>
      <c r="M74" s="23">
        <f t="shared" si="12"/>
        <v>-3.3719049272956028</v>
      </c>
      <c r="N74" s="24">
        <f t="shared" si="16"/>
        <v>-0.15921663000000016</v>
      </c>
      <c r="O74" s="23">
        <f t="shared" si="17"/>
        <v>3.9219049272956035</v>
      </c>
      <c r="Q74" s="23">
        <f t="shared" si="13"/>
        <v>-21.178095072704398</v>
      </c>
      <c r="R74" s="24" t="e">
        <f t="shared" si="18"/>
        <v>#DIV/0!</v>
      </c>
      <c r="S74" s="5">
        <f t="shared" si="19"/>
        <v>25.1</v>
      </c>
      <c r="U74" s="5" t="str">
        <f t="shared" si="20"/>
        <v>Healthy Fitness Zone</v>
      </c>
      <c r="V74" s="5" t="str">
        <f t="shared" si="20"/>
        <v>Healthy Fitness Zone</v>
      </c>
      <c r="W74" s="5" t="str">
        <f t="shared" si="20"/>
        <v>Healthy Fitness Zone</v>
      </c>
      <c r="X74" s="5" t="str">
        <f t="shared" si="20"/>
        <v>Very Lean</v>
      </c>
    </row>
    <row r="75" spans="2:24" x14ac:dyDescent="0.25">
      <c r="B75" s="5">
        <v>25894</v>
      </c>
      <c r="D75" s="23">
        <v>24.099513930724992</v>
      </c>
      <c r="E75" s="23">
        <v>25.6</v>
      </c>
      <c r="F75" s="25">
        <v>24.099513930724992</v>
      </c>
      <c r="G75" s="25"/>
      <c r="I75" s="23">
        <f t="shared" si="11"/>
        <v>1.5004860692750093</v>
      </c>
      <c r="J75" s="24">
        <f t="shared" si="14"/>
        <v>5.861273708105505E-2</v>
      </c>
      <c r="K75" s="5">
        <f t="shared" si="15"/>
        <v>-0.5</v>
      </c>
      <c r="M75" s="23">
        <f t="shared" si="12"/>
        <v>-1.5004860692750093</v>
      </c>
      <c r="N75" s="24">
        <f t="shared" si="16"/>
        <v>-6.2262088504698311E-2</v>
      </c>
      <c r="O75" s="23">
        <f t="shared" si="17"/>
        <v>1.0004860692750093</v>
      </c>
      <c r="Q75" s="23">
        <f t="shared" si="13"/>
        <v>-24.099513930724992</v>
      </c>
      <c r="R75" s="24" t="e">
        <f t="shared" si="18"/>
        <v>#DIV/0!</v>
      </c>
      <c r="S75" s="5">
        <f t="shared" si="19"/>
        <v>25.1</v>
      </c>
      <c r="U75" s="5" t="str">
        <f t="shared" si="20"/>
        <v>Healthy Fitness Zone</v>
      </c>
      <c r="V75" s="5" t="str">
        <f t="shared" si="20"/>
        <v>Needs Improvement</v>
      </c>
      <c r="W75" s="5" t="str">
        <f t="shared" si="20"/>
        <v>Healthy Fitness Zone</v>
      </c>
      <c r="X75" s="5" t="str">
        <f t="shared" si="20"/>
        <v>Very Lean</v>
      </c>
    </row>
    <row r="76" spans="2:24" x14ac:dyDescent="0.25">
      <c r="B76" s="5">
        <v>25897</v>
      </c>
      <c r="D76" s="23">
        <v>26.488949504602719</v>
      </c>
      <c r="E76" s="23">
        <v>26.65</v>
      </c>
      <c r="F76" s="25">
        <v>26.488949504602719</v>
      </c>
      <c r="G76" s="25"/>
      <c r="I76" s="23">
        <f t="shared" si="11"/>
        <v>0.16105049539728</v>
      </c>
      <c r="J76" s="24">
        <f t="shared" si="14"/>
        <v>6.043170558997374E-3</v>
      </c>
      <c r="K76" s="5">
        <f t="shared" si="15"/>
        <v>-1.5499999999999972</v>
      </c>
      <c r="M76" s="23">
        <f t="shared" si="12"/>
        <v>-0.16105049539728</v>
      </c>
      <c r="N76" s="24">
        <f t="shared" si="16"/>
        <v>-6.0799125072625426E-3</v>
      </c>
      <c r="O76" s="23">
        <f t="shared" si="17"/>
        <v>-1.3889495046027172</v>
      </c>
      <c r="Q76" s="23">
        <f t="shared" si="13"/>
        <v>-26.488949504602719</v>
      </c>
      <c r="R76" s="24" t="e">
        <f t="shared" si="18"/>
        <v>#DIV/0!</v>
      </c>
      <c r="S76" s="5">
        <f t="shared" si="19"/>
        <v>25.1</v>
      </c>
      <c r="U76" s="5" t="str">
        <f t="shared" si="20"/>
        <v>Needs Improvement</v>
      </c>
      <c r="V76" s="5" t="str">
        <f t="shared" si="20"/>
        <v>Needs Improvement</v>
      </c>
      <c r="W76" s="5" t="str">
        <f t="shared" si="20"/>
        <v>Needs Improvement</v>
      </c>
      <c r="X76" s="5" t="str">
        <f t="shared" si="20"/>
        <v>Very Lean</v>
      </c>
    </row>
    <row r="77" spans="2:24" x14ac:dyDescent="0.25">
      <c r="B77" s="5">
        <v>25910</v>
      </c>
      <c r="D77" s="23">
        <v>27.257563575599818</v>
      </c>
      <c r="E77" s="23">
        <v>27.7</v>
      </c>
      <c r="F77" s="25">
        <v>27.257563575599818</v>
      </c>
      <c r="G77" s="25"/>
      <c r="I77" s="23">
        <f t="shared" si="11"/>
        <v>0.44243642440018149</v>
      </c>
      <c r="J77" s="24">
        <f t="shared" si="14"/>
        <v>1.5972434093869368E-2</v>
      </c>
      <c r="K77" s="5">
        <f t="shared" si="15"/>
        <v>-2.5999999999999979</v>
      </c>
      <c r="M77" s="23">
        <f t="shared" si="12"/>
        <v>-0.44243642440018149</v>
      </c>
      <c r="N77" s="24">
        <f t="shared" si="16"/>
        <v>-1.6231693752564069E-2</v>
      </c>
      <c r="O77" s="23">
        <f t="shared" si="17"/>
        <v>-2.1575635755998164</v>
      </c>
      <c r="Q77" s="23">
        <f t="shared" si="13"/>
        <v>-27.257563575599818</v>
      </c>
      <c r="R77" s="24" t="e">
        <f t="shared" si="18"/>
        <v>#DIV/0!</v>
      </c>
      <c r="S77" s="5">
        <f t="shared" si="19"/>
        <v>25.1</v>
      </c>
      <c r="U77" s="5" t="str">
        <f t="shared" si="20"/>
        <v>Needs Improvement</v>
      </c>
      <c r="V77" s="5" t="str">
        <f t="shared" si="20"/>
        <v>Needs Improvement and Health Risk</v>
      </c>
      <c r="W77" s="5" t="str">
        <f t="shared" si="20"/>
        <v>Needs Improvement</v>
      </c>
      <c r="X77" s="5" t="str">
        <f t="shared" si="20"/>
        <v>Very Lean</v>
      </c>
    </row>
    <row r="78" spans="2:24" x14ac:dyDescent="0.25">
      <c r="B78" s="5">
        <v>25918</v>
      </c>
      <c r="D78" s="23">
        <v>21.332113371297446</v>
      </c>
      <c r="E78" s="23">
        <v>28.75</v>
      </c>
      <c r="F78" s="25">
        <v>21.332113371297446</v>
      </c>
      <c r="G78" s="25"/>
      <c r="I78" s="23">
        <f t="shared" si="11"/>
        <v>7.4178866287025542</v>
      </c>
      <c r="J78" s="24">
        <f t="shared" si="14"/>
        <v>0.25801344795487147</v>
      </c>
      <c r="K78" s="5">
        <f t="shared" si="15"/>
        <v>-3.6499999999999986</v>
      </c>
      <c r="M78" s="23">
        <f t="shared" si="12"/>
        <v>-7.4178866287025542</v>
      </c>
      <c r="N78" s="24">
        <f t="shared" si="16"/>
        <v>-0.3477333211009177</v>
      </c>
      <c r="O78" s="23">
        <f t="shared" si="17"/>
        <v>3.7678866287025556</v>
      </c>
      <c r="Q78" s="23">
        <f t="shared" si="13"/>
        <v>-21.332113371297446</v>
      </c>
      <c r="R78" s="24" t="e">
        <f t="shared" si="18"/>
        <v>#DIV/0!</v>
      </c>
      <c r="S78" s="5">
        <f t="shared" si="19"/>
        <v>25.1</v>
      </c>
      <c r="U78" s="5" t="str">
        <f t="shared" si="20"/>
        <v>Healthy Fitness Zone</v>
      </c>
      <c r="V78" s="5" t="str">
        <f t="shared" si="20"/>
        <v>Needs Improvement and Health Risk</v>
      </c>
      <c r="W78" s="5" t="str">
        <f t="shared" si="20"/>
        <v>Healthy Fitness Zone</v>
      </c>
      <c r="X78" s="5" t="str">
        <f t="shared" si="20"/>
        <v>Very Lean</v>
      </c>
    </row>
    <row r="79" spans="2:24" x14ac:dyDescent="0.25">
      <c r="B79" s="5">
        <v>25964</v>
      </c>
      <c r="D79" s="23">
        <v>19.30613363496586</v>
      </c>
      <c r="E79" s="23">
        <v>29.8</v>
      </c>
      <c r="F79" s="25">
        <v>19.30613363496586</v>
      </c>
      <c r="G79" s="25"/>
      <c r="I79" s="23">
        <f t="shared" si="11"/>
        <v>10.49386636503414</v>
      </c>
      <c r="J79" s="24">
        <f t="shared" si="14"/>
        <v>0.35214316661188388</v>
      </c>
      <c r="K79" s="5">
        <f t="shared" si="15"/>
        <v>-4.6999999999999993</v>
      </c>
      <c r="M79" s="23">
        <f t="shared" si="12"/>
        <v>-10.49386636503414</v>
      </c>
      <c r="N79" s="24">
        <f t="shared" si="16"/>
        <v>-0.54355090270526329</v>
      </c>
      <c r="O79" s="23">
        <f t="shared" si="17"/>
        <v>5.7938663650341411</v>
      </c>
      <c r="Q79" s="23">
        <f t="shared" si="13"/>
        <v>-19.30613363496586</v>
      </c>
      <c r="R79" s="24" t="e">
        <f t="shared" si="18"/>
        <v>#DIV/0!</v>
      </c>
      <c r="S79" s="5">
        <f t="shared" si="19"/>
        <v>25.1</v>
      </c>
      <c r="U79" s="5" t="str">
        <f t="shared" si="20"/>
        <v>Healthy Fitness Zone</v>
      </c>
      <c r="V79" s="5" t="str">
        <f t="shared" si="20"/>
        <v>Needs Improvement and Health Risk</v>
      </c>
      <c r="W79" s="5" t="str">
        <f t="shared" si="20"/>
        <v>Healthy Fitness Zone</v>
      </c>
      <c r="X79" s="5" t="str">
        <f t="shared" si="20"/>
        <v>Very Lean</v>
      </c>
    </row>
    <row r="80" spans="2:24" x14ac:dyDescent="0.25">
      <c r="B80" s="5">
        <v>25975</v>
      </c>
      <c r="D80" s="23">
        <v>15.749740596945832</v>
      </c>
      <c r="E80" s="23">
        <v>22.855110195907709</v>
      </c>
      <c r="F80" s="25">
        <v>15.749740596945832</v>
      </c>
      <c r="G80" s="25"/>
      <c r="I80" s="23">
        <f t="shared" si="11"/>
        <v>7.105369598961877</v>
      </c>
      <c r="J80" s="24">
        <f t="shared" si="14"/>
        <v>0.31088756685295349</v>
      </c>
      <c r="K80" s="5">
        <f t="shared" si="15"/>
        <v>2.244889804092292</v>
      </c>
      <c r="M80" s="23">
        <f t="shared" si="12"/>
        <v>-7.105369598961877</v>
      </c>
      <c r="N80" s="24">
        <f t="shared" si="16"/>
        <v>-0.45114200803661109</v>
      </c>
      <c r="O80" s="23">
        <f t="shared" si="17"/>
        <v>9.350259403054169</v>
      </c>
      <c r="Q80" s="23">
        <f t="shared" si="13"/>
        <v>-15.749740596945832</v>
      </c>
      <c r="R80" s="24" t="e">
        <f t="shared" si="18"/>
        <v>#DIV/0!</v>
      </c>
      <c r="S80" s="5">
        <f t="shared" si="19"/>
        <v>25.1</v>
      </c>
      <c r="U80" s="5" t="str">
        <f t="shared" si="20"/>
        <v>Very Lean</v>
      </c>
      <c r="V80" s="5" t="str">
        <f t="shared" si="20"/>
        <v>Healthy Fitness Zone</v>
      </c>
      <c r="W80" s="5" t="str">
        <f t="shared" si="20"/>
        <v>Very Lean</v>
      </c>
      <c r="X80" s="5" t="str">
        <f t="shared" si="20"/>
        <v>Very Lean</v>
      </c>
    </row>
    <row r="81" spans="2:24" x14ac:dyDescent="0.25">
      <c r="B81" s="5">
        <v>25978</v>
      </c>
      <c r="D81" s="23">
        <v>21.479004913162253</v>
      </c>
      <c r="E81" s="25">
        <v>19.244906525003667</v>
      </c>
      <c r="F81" s="25">
        <v>21.479004913162253</v>
      </c>
      <c r="G81" s="25"/>
      <c r="I81" s="23">
        <f t="shared" si="11"/>
        <v>-2.2340983881585856</v>
      </c>
      <c r="J81" s="24">
        <f t="shared" si="14"/>
        <v>-0.11608777549820601</v>
      </c>
      <c r="K81" s="5">
        <f t="shared" si="15"/>
        <v>5.8550934749963339</v>
      </c>
      <c r="M81" s="23">
        <f t="shared" si="12"/>
        <v>2.2340983881585856</v>
      </c>
      <c r="N81" s="24">
        <f t="shared" si="16"/>
        <v>0.10401312338215159</v>
      </c>
      <c r="O81" s="23">
        <f t="shared" si="17"/>
        <v>3.6209950868377483</v>
      </c>
      <c r="Q81" s="23">
        <f t="shared" si="13"/>
        <v>-21.479004913162253</v>
      </c>
      <c r="R81" s="24" t="e">
        <f t="shared" si="18"/>
        <v>#DIV/0!</v>
      </c>
      <c r="S81" s="5">
        <f t="shared" si="19"/>
        <v>25.1</v>
      </c>
      <c r="U81" s="5" t="str">
        <f t="shared" si="20"/>
        <v>Healthy Fitness Zone</v>
      </c>
      <c r="V81" s="5" t="str">
        <f t="shared" si="20"/>
        <v>Healthy Fitness Zone</v>
      </c>
      <c r="W81" s="5" t="str">
        <f t="shared" si="20"/>
        <v>Healthy Fitness Zone</v>
      </c>
      <c r="X81" s="5" t="str">
        <f t="shared" si="20"/>
        <v>Very Lean</v>
      </c>
    </row>
    <row r="82" spans="2:24" x14ac:dyDescent="0.25">
      <c r="B82" s="5">
        <v>25980</v>
      </c>
      <c r="D82" s="23">
        <v>31.48893125244506</v>
      </c>
      <c r="E82" s="25">
        <v>17.791587465635899</v>
      </c>
      <c r="F82" s="25">
        <v>31.48893125244506</v>
      </c>
      <c r="G82" s="25"/>
      <c r="I82" s="23">
        <f t="shared" si="11"/>
        <v>-13.69734378680916</v>
      </c>
      <c r="J82" s="24">
        <f t="shared" si="14"/>
        <v>-0.76987755102040833</v>
      </c>
      <c r="K82" s="5">
        <f t="shared" si="15"/>
        <v>7.308412534364102</v>
      </c>
      <c r="M82" s="23">
        <f t="shared" si="12"/>
        <v>13.69734378680916</v>
      </c>
      <c r="N82" s="24">
        <f t="shared" si="16"/>
        <v>0.43498916101655832</v>
      </c>
      <c r="O82" s="23">
        <f t="shared" si="17"/>
        <v>-6.3889312524450581</v>
      </c>
      <c r="Q82" s="23">
        <f t="shared" si="13"/>
        <v>-31.48893125244506</v>
      </c>
      <c r="R82" s="24" t="e">
        <f t="shared" si="18"/>
        <v>#DIV/0!</v>
      </c>
      <c r="S82" s="5">
        <f t="shared" si="19"/>
        <v>25.1</v>
      </c>
      <c r="U82" s="5" t="str">
        <f t="shared" si="20"/>
        <v>Needs Improvement and Health Risk</v>
      </c>
      <c r="V82" s="5" t="str">
        <f t="shared" si="20"/>
        <v>Very Lean</v>
      </c>
      <c r="W82" s="5" t="str">
        <f t="shared" si="20"/>
        <v>Needs Improvement and Health Risk</v>
      </c>
      <c r="X82" s="5" t="str">
        <f t="shared" si="20"/>
        <v>Very Lean</v>
      </c>
    </row>
    <row r="83" spans="2:24" x14ac:dyDescent="0.25">
      <c r="B83" s="5">
        <v>26002</v>
      </c>
      <c r="D83" s="23">
        <v>24.346471500904268</v>
      </c>
      <c r="E83" s="25">
        <v>19.461753417522509</v>
      </c>
      <c r="F83" s="25">
        <v>24.346471500904268</v>
      </c>
      <c r="G83" s="25"/>
      <c r="I83" s="23">
        <f t="shared" si="11"/>
        <v>-4.8847180833817596</v>
      </c>
      <c r="J83" s="24">
        <f t="shared" si="14"/>
        <v>-0.25099064707005142</v>
      </c>
      <c r="K83" s="5">
        <f t="shared" si="15"/>
        <v>5.6382465824774926</v>
      </c>
      <c r="M83" s="23">
        <f t="shared" si="12"/>
        <v>4.8847180833817596</v>
      </c>
      <c r="N83" s="24">
        <f t="shared" si="16"/>
        <v>0.20063351205534374</v>
      </c>
      <c r="O83" s="23">
        <f t="shared" si="17"/>
        <v>0.75352849909573294</v>
      </c>
      <c r="Q83" s="23">
        <f t="shared" si="13"/>
        <v>-24.346471500904268</v>
      </c>
      <c r="R83" s="24" t="e">
        <f t="shared" si="18"/>
        <v>#DIV/0!</v>
      </c>
      <c r="S83" s="5">
        <f t="shared" si="19"/>
        <v>25.1</v>
      </c>
      <c r="U83" s="5" t="str">
        <f t="shared" si="20"/>
        <v>Healthy Fitness Zone</v>
      </c>
      <c r="V83" s="5" t="str">
        <f t="shared" si="20"/>
        <v>Healthy Fitness Zone</v>
      </c>
      <c r="W83" s="5" t="str">
        <f t="shared" si="20"/>
        <v>Healthy Fitness Zone</v>
      </c>
      <c r="X83" s="5" t="str">
        <f t="shared" si="20"/>
        <v>Very Lean</v>
      </c>
    </row>
    <row r="84" spans="2:24" x14ac:dyDescent="0.25">
      <c r="B84" s="5">
        <v>26005</v>
      </c>
      <c r="D84" s="23">
        <v>16.174170423305366</v>
      </c>
      <c r="E84" s="25">
        <v>17.961912756670085</v>
      </c>
      <c r="F84" s="25">
        <v>16.174170423305366</v>
      </c>
      <c r="G84" s="25"/>
      <c r="I84" s="23">
        <f t="shared" si="11"/>
        <v>1.7877423333647187</v>
      </c>
      <c r="J84" s="24">
        <f t="shared" si="14"/>
        <v>9.9529619010138418E-2</v>
      </c>
      <c r="K84" s="5">
        <f t="shared" si="15"/>
        <v>7.1380872433299167</v>
      </c>
      <c r="M84" s="23">
        <f t="shared" si="12"/>
        <v>-1.7877423333647187</v>
      </c>
      <c r="N84" s="24">
        <f t="shared" si="16"/>
        <v>-0.11053069719042655</v>
      </c>
      <c r="O84" s="23">
        <f t="shared" si="17"/>
        <v>8.9258295766946354</v>
      </c>
      <c r="Q84" s="23">
        <f t="shared" si="13"/>
        <v>-16.174170423305366</v>
      </c>
      <c r="R84" s="24" t="e">
        <f t="shared" si="18"/>
        <v>#DIV/0!</v>
      </c>
      <c r="S84" s="5">
        <f t="shared" si="19"/>
        <v>25.1</v>
      </c>
      <c r="U84" s="5" t="str">
        <f t="shared" si="20"/>
        <v>Very Lean</v>
      </c>
      <c r="V84" s="5" t="str">
        <f t="shared" si="20"/>
        <v>Very Lean</v>
      </c>
      <c r="W84" s="5" t="str">
        <f t="shared" si="20"/>
        <v>Very Lean</v>
      </c>
      <c r="X84" s="5" t="str">
        <f t="shared" si="20"/>
        <v>Very Lean</v>
      </c>
    </row>
    <row r="85" spans="2:24" x14ac:dyDescent="0.25">
      <c r="B85" s="5">
        <v>26008</v>
      </c>
      <c r="D85" s="23">
        <v>19.085521099500333</v>
      </c>
      <c r="E85" s="23">
        <v>20.37945473336476</v>
      </c>
      <c r="F85" s="25">
        <v>19.085521099500333</v>
      </c>
      <c r="G85" s="25"/>
      <c r="I85" s="23">
        <f t="shared" si="11"/>
        <v>1.2939336338644267</v>
      </c>
      <c r="J85" s="24">
        <f t="shared" si="14"/>
        <v>6.3492063492063364E-2</v>
      </c>
      <c r="K85" s="5">
        <f t="shared" si="15"/>
        <v>4.7205452666352414</v>
      </c>
      <c r="M85" s="23">
        <f t="shared" si="12"/>
        <v>-1.2939336338644267</v>
      </c>
      <c r="N85" s="24">
        <f t="shared" si="16"/>
        <v>-6.7796610169491386E-2</v>
      </c>
      <c r="O85" s="23">
        <f t="shared" si="17"/>
        <v>6.0144789004996682</v>
      </c>
      <c r="Q85" s="23">
        <f t="shared" si="13"/>
        <v>-19.085521099500333</v>
      </c>
      <c r="R85" s="24" t="e">
        <f t="shared" si="18"/>
        <v>#DIV/0!</v>
      </c>
      <c r="S85" s="5">
        <f t="shared" si="19"/>
        <v>25.1</v>
      </c>
      <c r="U85" s="5" t="str">
        <f t="shared" si="20"/>
        <v>Healthy Fitness Zone</v>
      </c>
      <c r="V85" s="5" t="str">
        <f t="shared" si="20"/>
        <v>Healthy Fitness Zone</v>
      </c>
      <c r="W85" s="5" t="str">
        <f t="shared" si="20"/>
        <v>Healthy Fitness Zone</v>
      </c>
      <c r="X85" s="5" t="str">
        <f t="shared" si="20"/>
        <v>Very Lean</v>
      </c>
    </row>
    <row r="86" spans="2:24" x14ac:dyDescent="0.25">
      <c r="B86" s="5">
        <v>26010</v>
      </c>
      <c r="D86" s="23">
        <v>17.468104057169793</v>
      </c>
      <c r="E86" s="23">
        <v>21.511646662996135</v>
      </c>
      <c r="F86" s="25">
        <v>17.468104057169793</v>
      </c>
      <c r="G86" s="25"/>
      <c r="I86" s="23">
        <f t="shared" si="11"/>
        <v>4.0435426058263424</v>
      </c>
      <c r="J86" s="24">
        <f t="shared" si="14"/>
        <v>0.18796992481203012</v>
      </c>
      <c r="K86" s="5">
        <f t="shared" si="15"/>
        <v>3.5883533370038663</v>
      </c>
      <c r="M86" s="23">
        <f t="shared" si="12"/>
        <v>-4.0435426058263424</v>
      </c>
      <c r="N86" s="24">
        <f t="shared" si="16"/>
        <v>-0.23148148148148157</v>
      </c>
      <c r="O86" s="23">
        <f t="shared" si="17"/>
        <v>7.6318959428302087</v>
      </c>
      <c r="Q86" s="23">
        <f t="shared" si="13"/>
        <v>-17.468104057169793</v>
      </c>
      <c r="R86" s="24" t="e">
        <f t="shared" si="18"/>
        <v>#DIV/0!</v>
      </c>
      <c r="S86" s="5">
        <f t="shared" si="19"/>
        <v>25.1</v>
      </c>
      <c r="U86" s="5" t="str">
        <f t="shared" si="20"/>
        <v>Very Lean</v>
      </c>
      <c r="V86" s="5" t="str">
        <f t="shared" si="20"/>
        <v>Healthy Fitness Zone</v>
      </c>
      <c r="W86" s="5" t="str">
        <f t="shared" si="20"/>
        <v>Very Lean</v>
      </c>
      <c r="X86" s="5" t="str">
        <f t="shared" si="20"/>
        <v>Very Lean</v>
      </c>
    </row>
    <row r="87" spans="2:24" x14ac:dyDescent="0.25">
      <c r="B87" s="5">
        <v>26013</v>
      </c>
      <c r="D87" s="23">
        <v>19.881392977472501</v>
      </c>
      <c r="E87" s="23">
        <v>19.171343228277056</v>
      </c>
      <c r="F87" s="25">
        <v>19.881392977472501</v>
      </c>
      <c r="G87" s="25"/>
      <c r="I87" s="23">
        <f t="shared" si="11"/>
        <v>-0.71004974919544495</v>
      </c>
      <c r="J87" s="24">
        <f t="shared" si="14"/>
        <v>-3.7037037037036952E-2</v>
      </c>
      <c r="K87" s="5">
        <f t="shared" si="15"/>
        <v>5.9286567717229453</v>
      </c>
      <c r="M87" s="23">
        <f t="shared" si="12"/>
        <v>0.71004974919544495</v>
      </c>
      <c r="N87" s="24">
        <f t="shared" si="16"/>
        <v>3.5714285714285636E-2</v>
      </c>
      <c r="O87" s="23">
        <f t="shared" si="17"/>
        <v>5.2186070225275003</v>
      </c>
      <c r="Q87" s="23">
        <f t="shared" si="13"/>
        <v>-19.881392977472501</v>
      </c>
      <c r="R87" s="24" t="e">
        <f t="shared" si="18"/>
        <v>#DIV/0!</v>
      </c>
      <c r="S87" s="5">
        <f t="shared" si="19"/>
        <v>25.1</v>
      </c>
      <c r="U87" s="5" t="str">
        <f t="shared" si="20"/>
        <v>Healthy Fitness Zone</v>
      </c>
      <c r="V87" s="5" t="str">
        <f t="shared" si="20"/>
        <v>Healthy Fitness Zone</v>
      </c>
      <c r="W87" s="5" t="str">
        <f t="shared" si="20"/>
        <v>Healthy Fitness Zone</v>
      </c>
      <c r="X87" s="5" t="str">
        <f t="shared" si="20"/>
        <v>Very Lean</v>
      </c>
    </row>
    <row r="88" spans="2:24" x14ac:dyDescent="0.25">
      <c r="B88" s="5">
        <v>26019</v>
      </c>
      <c r="D88" s="23">
        <v>26.318735298534335</v>
      </c>
      <c r="E88" s="25">
        <v>27.181334620872573</v>
      </c>
      <c r="F88" s="25">
        <v>26.318735298534335</v>
      </c>
      <c r="G88" s="25"/>
      <c r="I88" s="23">
        <f t="shared" si="11"/>
        <v>0.86259932233823733</v>
      </c>
      <c r="J88" s="24">
        <f t="shared" si="14"/>
        <v>3.1734987791064775E-2</v>
      </c>
      <c r="K88" s="5">
        <f t="shared" si="15"/>
        <v>-2.0813346208725712</v>
      </c>
      <c r="M88" s="23">
        <f t="shared" si="12"/>
        <v>-0.86259932233823733</v>
      </c>
      <c r="N88" s="24">
        <f t="shared" si="16"/>
        <v>-3.2775105359499346E-2</v>
      </c>
      <c r="O88" s="23">
        <f t="shared" si="17"/>
        <v>-1.2187352985343338</v>
      </c>
      <c r="Q88" s="23">
        <f t="shared" si="13"/>
        <v>-26.318735298534335</v>
      </c>
      <c r="R88" s="24" t="e">
        <f t="shared" si="18"/>
        <v>#DIV/0!</v>
      </c>
      <c r="S88" s="5">
        <f t="shared" si="19"/>
        <v>25.1</v>
      </c>
      <c r="U88" s="5" t="str">
        <f t="shared" si="20"/>
        <v>Needs Improvement</v>
      </c>
      <c r="V88" s="5" t="str">
        <f t="shared" si="20"/>
        <v>Needs Improvement</v>
      </c>
      <c r="W88" s="5" t="str">
        <f t="shared" si="20"/>
        <v>Needs Improvement</v>
      </c>
      <c r="X88" s="5" t="str">
        <f t="shared" si="20"/>
        <v>Very Lean</v>
      </c>
    </row>
    <row r="89" spans="2:24" x14ac:dyDescent="0.25">
      <c r="B89" s="5">
        <v>26037</v>
      </c>
      <c r="D89" s="23">
        <v>19.516533618813902</v>
      </c>
      <c r="E89" s="23">
        <v>26.513507572469688</v>
      </c>
      <c r="F89" s="25">
        <v>19.516533618813902</v>
      </c>
      <c r="G89" s="25"/>
      <c r="I89" s="23">
        <f t="shared" si="11"/>
        <v>6.996973953655786</v>
      </c>
      <c r="J89" s="24">
        <f t="shared" si="14"/>
        <v>0.26390223679499492</v>
      </c>
      <c r="K89" s="5">
        <f t="shared" si="15"/>
        <v>-1.4135075724696868</v>
      </c>
      <c r="M89" s="23">
        <f t="shared" si="12"/>
        <v>-6.996973953655786</v>
      </c>
      <c r="N89" s="24">
        <f t="shared" si="16"/>
        <v>-0.35851519999999981</v>
      </c>
      <c r="O89" s="23">
        <f t="shared" si="17"/>
        <v>5.5834663811860992</v>
      </c>
      <c r="Q89" s="23">
        <f t="shared" si="13"/>
        <v>-19.516533618813902</v>
      </c>
      <c r="R89" s="24" t="e">
        <f t="shared" si="18"/>
        <v>#DIV/0!</v>
      </c>
      <c r="S89" s="5">
        <f t="shared" si="19"/>
        <v>25.1</v>
      </c>
      <c r="U89" s="5" t="str">
        <f t="shared" si="20"/>
        <v>Healthy Fitness Zone</v>
      </c>
      <c r="V89" s="5" t="str">
        <f t="shared" si="20"/>
        <v>Needs Improvement</v>
      </c>
      <c r="W89" s="5" t="str">
        <f t="shared" si="20"/>
        <v>Healthy Fitness Zone</v>
      </c>
      <c r="X89" s="5" t="str">
        <f t="shared" si="20"/>
        <v>Very Lean</v>
      </c>
    </row>
    <row r="90" spans="2:24" x14ac:dyDescent="0.25">
      <c r="B90" s="5">
        <v>26048</v>
      </c>
      <c r="D90" s="23">
        <v>23.776030522258885</v>
      </c>
      <c r="E90" s="23">
        <v>25.970217327960324</v>
      </c>
      <c r="F90" s="25">
        <v>23.776030522258885</v>
      </c>
      <c r="G90" s="25"/>
      <c r="I90" s="23">
        <f t="shared" si="11"/>
        <v>2.1941868057014382</v>
      </c>
      <c r="J90" s="24">
        <f t="shared" si="14"/>
        <v>8.4488580822891693E-2</v>
      </c>
      <c r="K90" s="5">
        <f t="shared" si="15"/>
        <v>-0.87021732796032225</v>
      </c>
      <c r="M90" s="23">
        <f t="shared" si="12"/>
        <v>-2.1941868057014382</v>
      </c>
      <c r="N90" s="24">
        <f t="shared" si="16"/>
        <v>-9.228566575262688E-2</v>
      </c>
      <c r="O90" s="23">
        <f t="shared" si="17"/>
        <v>1.323969477741116</v>
      </c>
      <c r="Q90" s="23">
        <f t="shared" si="13"/>
        <v>-23.776030522258885</v>
      </c>
      <c r="R90" s="24" t="e">
        <f t="shared" si="18"/>
        <v>#DIV/0!</v>
      </c>
      <c r="S90" s="5">
        <f t="shared" si="19"/>
        <v>25.1</v>
      </c>
      <c r="U90" s="5" t="str">
        <f t="shared" si="20"/>
        <v>Healthy Fitness Zone</v>
      </c>
      <c r="V90" s="5" t="str">
        <f t="shared" si="20"/>
        <v>Needs Improvement</v>
      </c>
      <c r="W90" s="5" t="str">
        <f t="shared" si="20"/>
        <v>Healthy Fitness Zone</v>
      </c>
      <c r="X90" s="5" t="str">
        <f t="shared" si="20"/>
        <v>Very Lean</v>
      </c>
    </row>
    <row r="91" spans="2:24" x14ac:dyDescent="0.25">
      <c r="B91" s="5">
        <v>26066</v>
      </c>
      <c r="D91" s="23">
        <v>20.236417852070225</v>
      </c>
      <c r="E91" s="23">
        <v>30.764470920182589</v>
      </c>
      <c r="F91" s="25">
        <v>20.236417852070225</v>
      </c>
      <c r="G91" s="25"/>
      <c r="I91" s="23">
        <f t="shared" si="11"/>
        <v>10.528053068112364</v>
      </c>
      <c r="J91" s="24">
        <f t="shared" si="14"/>
        <v>0.34221466364323483</v>
      </c>
      <c r="K91" s="5">
        <f t="shared" si="15"/>
        <v>-5.6644709201825876</v>
      </c>
      <c r="M91" s="23">
        <f t="shared" si="12"/>
        <v>-10.528053068112364</v>
      </c>
      <c r="N91" s="24">
        <f t="shared" si="16"/>
        <v>-0.5202528009192755</v>
      </c>
      <c r="O91" s="23">
        <f t="shared" si="17"/>
        <v>4.8635821479297761</v>
      </c>
      <c r="Q91" s="23">
        <f t="shared" si="13"/>
        <v>-20.236417852070225</v>
      </c>
      <c r="R91" s="24" t="e">
        <f t="shared" si="18"/>
        <v>#DIV/0!</v>
      </c>
      <c r="S91" s="5">
        <f t="shared" si="19"/>
        <v>25.1</v>
      </c>
      <c r="U91" s="5" t="str">
        <f t="shared" si="20"/>
        <v>Healthy Fitness Zone</v>
      </c>
      <c r="V91" s="5" t="str">
        <f t="shared" si="20"/>
        <v>Needs Improvement and Health Risk</v>
      </c>
      <c r="W91" s="5" t="str">
        <f t="shared" si="20"/>
        <v>Healthy Fitness Zone</v>
      </c>
      <c r="X91" s="5" t="str">
        <f t="shared" si="20"/>
        <v>Very Lean</v>
      </c>
    </row>
    <row r="92" spans="2:24" x14ac:dyDescent="0.25">
      <c r="B92" s="5">
        <v>26068</v>
      </c>
      <c r="D92" s="23">
        <v>19.611476173098971</v>
      </c>
      <c r="E92" s="23">
        <v>18.920936279372558</v>
      </c>
      <c r="F92" s="25">
        <v>19.611476173098971</v>
      </c>
      <c r="G92" s="25"/>
      <c r="I92" s="23">
        <f t="shared" si="11"/>
        <v>-0.69053989372641311</v>
      </c>
      <c r="J92" s="24">
        <f t="shared" si="14"/>
        <v>-3.6496074165168757E-2</v>
      </c>
      <c r="K92" s="5">
        <f t="shared" si="15"/>
        <v>6.1790637206274432</v>
      </c>
      <c r="M92" s="23">
        <f t="shared" si="12"/>
        <v>0.69053989372641311</v>
      </c>
      <c r="N92" s="24">
        <f t="shared" si="16"/>
        <v>3.5211010514018599E-2</v>
      </c>
      <c r="O92" s="23">
        <f t="shared" si="17"/>
        <v>5.4885238269010301</v>
      </c>
      <c r="Q92" s="23">
        <f t="shared" si="13"/>
        <v>-19.611476173098971</v>
      </c>
      <c r="R92" s="24" t="e">
        <f t="shared" si="18"/>
        <v>#DIV/0!</v>
      </c>
      <c r="S92" s="5">
        <f t="shared" si="19"/>
        <v>25.1</v>
      </c>
      <c r="U92" s="5" t="str">
        <f t="shared" si="20"/>
        <v>Healthy Fitness Zone</v>
      </c>
      <c r="V92" s="5" t="str">
        <f t="shared" si="20"/>
        <v>Healthy Fitness Zone</v>
      </c>
      <c r="W92" s="5" t="str">
        <f t="shared" si="20"/>
        <v>Healthy Fitness Zone</v>
      </c>
      <c r="X92" s="5" t="str">
        <f t="shared" si="20"/>
        <v>Very Lean</v>
      </c>
    </row>
    <row r="93" spans="2:24" x14ac:dyDescent="0.25">
      <c r="B93" s="5">
        <v>26073</v>
      </c>
      <c r="D93" s="23">
        <v>21.585149813186433</v>
      </c>
      <c r="E93" s="23">
        <v>20.177555148009702</v>
      </c>
      <c r="F93" s="25">
        <v>21.585149813186433</v>
      </c>
      <c r="G93" s="25"/>
      <c r="I93" s="23">
        <f t="shared" si="11"/>
        <v>-1.407594665176731</v>
      </c>
      <c r="J93" s="24">
        <f t="shared" si="14"/>
        <v>-6.9760417198789074E-2</v>
      </c>
      <c r="K93" s="5">
        <f t="shared" si="15"/>
        <v>4.9224448519902992</v>
      </c>
      <c r="M93" s="23">
        <f t="shared" si="12"/>
        <v>1.407594665176731</v>
      </c>
      <c r="N93" s="24">
        <f t="shared" si="16"/>
        <v>6.5211252984532314E-2</v>
      </c>
      <c r="O93" s="23">
        <f t="shared" si="17"/>
        <v>3.5148501868135682</v>
      </c>
      <c r="Q93" s="23">
        <f t="shared" si="13"/>
        <v>-21.585149813186433</v>
      </c>
      <c r="R93" s="24" t="e">
        <f t="shared" si="18"/>
        <v>#DIV/0!</v>
      </c>
      <c r="S93" s="5">
        <f t="shared" si="19"/>
        <v>25.1</v>
      </c>
      <c r="U93" s="5" t="str">
        <f t="shared" si="20"/>
        <v>Healthy Fitness Zone</v>
      </c>
      <c r="V93" s="5" t="str">
        <f t="shared" si="20"/>
        <v>Healthy Fitness Zone</v>
      </c>
      <c r="W93" s="5" t="str">
        <f t="shared" si="20"/>
        <v>Healthy Fitness Zone</v>
      </c>
      <c r="X93" s="5" t="str">
        <f t="shared" si="20"/>
        <v>Very Lean</v>
      </c>
    </row>
    <row r="94" spans="2:24" x14ac:dyDescent="0.25">
      <c r="B94" s="5">
        <v>26087</v>
      </c>
      <c r="D94" s="23">
        <v>23.643742302147359</v>
      </c>
      <c r="E94" s="23">
        <v>21.491540511530626</v>
      </c>
      <c r="F94" s="25">
        <v>23.643742302147359</v>
      </c>
      <c r="G94" s="25"/>
      <c r="I94" s="23">
        <f t="shared" si="11"/>
        <v>-2.1522017906167328</v>
      </c>
      <c r="J94" s="24">
        <f t="shared" si="14"/>
        <v>-0.10014181112154501</v>
      </c>
      <c r="K94" s="5">
        <f t="shared" si="15"/>
        <v>3.608459488469375</v>
      </c>
      <c r="M94" s="23">
        <f t="shared" si="12"/>
        <v>2.1522017906167328</v>
      </c>
      <c r="N94" s="24">
        <f t="shared" si="16"/>
        <v>9.1026275075805851E-2</v>
      </c>
      <c r="O94" s="23">
        <f t="shared" si="17"/>
        <v>1.4562576978526423</v>
      </c>
      <c r="Q94" s="23">
        <f t="shared" si="13"/>
        <v>-23.643742302147359</v>
      </c>
      <c r="R94" s="24" t="e">
        <f t="shared" si="18"/>
        <v>#DIV/0!</v>
      </c>
      <c r="S94" s="5">
        <f t="shared" si="19"/>
        <v>25.1</v>
      </c>
      <c r="U94" s="5" t="str">
        <f t="shared" si="20"/>
        <v>Healthy Fitness Zone</v>
      </c>
      <c r="V94" s="5" t="str">
        <f t="shared" si="20"/>
        <v>Healthy Fitness Zone</v>
      </c>
      <c r="W94" s="5" t="str">
        <f t="shared" si="20"/>
        <v>Healthy Fitness Zone</v>
      </c>
      <c r="X94" s="5" t="str">
        <f t="shared" si="20"/>
        <v>Very Lean</v>
      </c>
    </row>
    <row r="95" spans="2:24" x14ac:dyDescent="0.25">
      <c r="B95" s="5">
        <v>26089</v>
      </c>
      <c r="D95" s="23">
        <v>18.592208901589519</v>
      </c>
      <c r="E95" s="23">
        <v>19.91898876678448</v>
      </c>
      <c r="F95" s="25">
        <v>18.592208901589519</v>
      </c>
      <c r="G95" s="25"/>
      <c r="I95" s="23">
        <f t="shared" si="11"/>
        <v>1.3267798651949612</v>
      </c>
      <c r="J95" s="24">
        <f t="shared" si="14"/>
        <v>6.6608796296296277E-2</v>
      </c>
      <c r="K95" s="5">
        <f t="shared" si="15"/>
        <v>5.1810112332155214</v>
      </c>
      <c r="M95" s="23">
        <f t="shared" si="12"/>
        <v>-1.3267798651949612</v>
      </c>
      <c r="N95" s="24">
        <f t="shared" si="16"/>
        <v>-7.1362142724285427E-2</v>
      </c>
      <c r="O95" s="23">
        <f t="shared" si="17"/>
        <v>6.5077910984104825</v>
      </c>
      <c r="Q95" s="23">
        <f t="shared" si="13"/>
        <v>-18.592208901589519</v>
      </c>
      <c r="R95" s="24" t="e">
        <f t="shared" si="18"/>
        <v>#DIV/0!</v>
      </c>
      <c r="S95" s="5">
        <f t="shared" si="19"/>
        <v>25.1</v>
      </c>
      <c r="U95" s="5" t="str">
        <f t="shared" si="20"/>
        <v>Healthy Fitness Zone</v>
      </c>
      <c r="V95" s="5" t="str">
        <f t="shared" si="20"/>
        <v>Healthy Fitness Zone</v>
      </c>
      <c r="W95" s="5" t="str">
        <f t="shared" si="20"/>
        <v>Healthy Fitness Zone</v>
      </c>
      <c r="X95" s="5" t="str">
        <f t="shared" si="20"/>
        <v>Very Lean</v>
      </c>
    </row>
    <row r="96" spans="2:24" x14ac:dyDescent="0.25">
      <c r="B96" s="5">
        <v>26104</v>
      </c>
      <c r="D96" s="23">
        <v>19.085521099500333</v>
      </c>
      <c r="E96" s="23">
        <v>19.706456182437343</v>
      </c>
      <c r="F96" s="25">
        <v>19.085521099500333</v>
      </c>
      <c r="G96" s="25"/>
      <c r="I96" s="23">
        <f t="shared" si="11"/>
        <v>0.6209350829370095</v>
      </c>
      <c r="J96" s="24">
        <f t="shared" si="14"/>
        <v>3.1509220997857301E-2</v>
      </c>
      <c r="K96" s="5">
        <f t="shared" si="15"/>
        <v>5.3935438175626587</v>
      </c>
      <c r="M96" s="23">
        <f t="shared" si="12"/>
        <v>-0.6209350829370095</v>
      </c>
      <c r="N96" s="24">
        <f t="shared" si="16"/>
        <v>-3.2534353120348691E-2</v>
      </c>
      <c r="O96" s="23">
        <f t="shared" si="17"/>
        <v>6.0144789004996682</v>
      </c>
      <c r="Q96" s="23">
        <f t="shared" si="13"/>
        <v>-19.085521099500333</v>
      </c>
      <c r="R96" s="24" t="e">
        <f t="shared" si="18"/>
        <v>#DIV/0!</v>
      </c>
      <c r="S96" s="5">
        <f t="shared" si="19"/>
        <v>25.1</v>
      </c>
      <c r="U96" s="5" t="str">
        <f t="shared" si="20"/>
        <v>Healthy Fitness Zone</v>
      </c>
      <c r="V96" s="5" t="str">
        <f t="shared" si="20"/>
        <v>Healthy Fitness Zone</v>
      </c>
      <c r="W96" s="5" t="str">
        <f t="shared" si="20"/>
        <v>Healthy Fitness Zone</v>
      </c>
      <c r="X96" s="5" t="str">
        <f t="shared" si="20"/>
        <v>Very Lean</v>
      </c>
    </row>
    <row r="97" spans="2:24" x14ac:dyDescent="0.25">
      <c r="B97" s="5">
        <v>26113</v>
      </c>
      <c r="D97" s="23">
        <v>21.178095072704398</v>
      </c>
      <c r="E97" s="23">
        <v>18.404910744480578</v>
      </c>
      <c r="F97" s="25">
        <v>21.178095072704398</v>
      </c>
      <c r="G97" s="25"/>
      <c r="I97" s="23">
        <f t="shared" si="11"/>
        <v>-2.7731843282238202</v>
      </c>
      <c r="J97" s="24">
        <f t="shared" si="14"/>
        <v>-0.15067632583089088</v>
      </c>
      <c r="K97" s="5">
        <f t="shared" si="15"/>
        <v>6.6950892555194237</v>
      </c>
      <c r="M97" s="23">
        <f t="shared" si="12"/>
        <v>2.7731843282238202</v>
      </c>
      <c r="N97" s="24">
        <f t="shared" si="16"/>
        <v>0.1309458815206693</v>
      </c>
      <c r="O97" s="23">
        <f t="shared" si="17"/>
        <v>3.9219049272956035</v>
      </c>
      <c r="Q97" s="23">
        <f t="shared" si="13"/>
        <v>-21.178095072704398</v>
      </c>
      <c r="R97" s="24" t="e">
        <f t="shared" si="18"/>
        <v>#DIV/0!</v>
      </c>
      <c r="S97" s="5">
        <f t="shared" si="19"/>
        <v>25.1</v>
      </c>
      <c r="U97" s="5" t="str">
        <f t="shared" si="20"/>
        <v>Healthy Fitness Zone</v>
      </c>
      <c r="V97" s="5" t="str">
        <f t="shared" si="20"/>
        <v>Healthy Fitness Zone</v>
      </c>
      <c r="W97" s="5" t="str">
        <f t="shared" si="20"/>
        <v>Healthy Fitness Zone</v>
      </c>
      <c r="X97" s="5" t="str">
        <f t="shared" si="20"/>
        <v>Very Lean</v>
      </c>
    </row>
    <row r="98" spans="2:24" x14ac:dyDescent="0.25">
      <c r="B98" s="5">
        <v>26146</v>
      </c>
      <c r="D98" s="23">
        <v>18.23290223284992</v>
      </c>
      <c r="E98" s="23">
        <v>31.387684669046589</v>
      </c>
      <c r="F98" s="25">
        <v>18.23290223284992</v>
      </c>
      <c r="G98" s="25"/>
      <c r="I98" s="23">
        <f t="shared" si="11"/>
        <v>13.154782436196669</v>
      </c>
      <c r="J98" s="24">
        <f t="shared" si="14"/>
        <v>0.41910649271844652</v>
      </c>
      <c r="K98" s="5">
        <f t="shared" si="15"/>
        <v>-6.2876846690465875</v>
      </c>
      <c r="M98" s="23">
        <f t="shared" si="12"/>
        <v>-13.154782436196669</v>
      </c>
      <c r="N98" s="24">
        <f t="shared" si="16"/>
        <v>-0.72148593066527356</v>
      </c>
      <c r="O98" s="23">
        <f t="shared" si="17"/>
        <v>6.8670977671500815</v>
      </c>
      <c r="Q98" s="23">
        <f t="shared" si="13"/>
        <v>-18.23290223284992</v>
      </c>
      <c r="R98" s="24" t="e">
        <f t="shared" si="18"/>
        <v>#DIV/0!</v>
      </c>
      <c r="S98" s="5">
        <f t="shared" si="19"/>
        <v>25.1</v>
      </c>
      <c r="U98" s="5" t="str">
        <f t="shared" si="20"/>
        <v>Healthy Fitness Zone</v>
      </c>
      <c r="V98" s="5" t="str">
        <f t="shared" si="20"/>
        <v>Needs Improvement and Health Risk</v>
      </c>
      <c r="W98" s="5" t="str">
        <f t="shared" si="20"/>
        <v>Healthy Fitness Zone</v>
      </c>
      <c r="X98" s="5" t="str">
        <f t="shared" si="20"/>
        <v>Very Lean</v>
      </c>
    </row>
    <row r="99" spans="2:24" x14ac:dyDescent="0.25">
      <c r="B99" s="5">
        <v>26150</v>
      </c>
      <c r="D99" s="23">
        <v>20.64457917012253</v>
      </c>
      <c r="E99" s="25">
        <v>18.064251500567565</v>
      </c>
      <c r="F99" s="25">
        <v>20.64457917012253</v>
      </c>
      <c r="G99" s="25"/>
      <c r="H99" s="4"/>
      <c r="I99" s="23">
        <f t="shared" si="11"/>
        <v>-2.5803276695549648</v>
      </c>
      <c r="J99" s="24">
        <f t="shared" si="14"/>
        <v>-0.14284165992008543</v>
      </c>
      <c r="K99" s="5">
        <f t="shared" si="15"/>
        <v>7.0357484994324366</v>
      </c>
      <c r="M99" s="23">
        <f t="shared" si="12"/>
        <v>2.5803276695549648</v>
      </c>
      <c r="N99" s="24">
        <f t="shared" si="16"/>
        <v>0.12498814571571866</v>
      </c>
      <c r="O99" s="23">
        <f t="shared" si="17"/>
        <v>4.4554208298774718</v>
      </c>
      <c r="Q99" s="23">
        <f t="shared" si="13"/>
        <v>-20.64457917012253</v>
      </c>
      <c r="R99" s="24" t="e">
        <f t="shared" si="18"/>
        <v>#DIV/0!</v>
      </c>
      <c r="S99" s="5">
        <f t="shared" si="19"/>
        <v>25.1</v>
      </c>
      <c r="U99" s="5" t="str">
        <f t="shared" si="20"/>
        <v>Healthy Fitness Zone</v>
      </c>
      <c r="V99" s="5" t="str">
        <f t="shared" si="20"/>
        <v>Very Lean</v>
      </c>
      <c r="W99" s="5" t="str">
        <f t="shared" si="20"/>
        <v>Healthy Fitness Zone</v>
      </c>
      <c r="X99" s="5" t="str">
        <f t="shared" si="20"/>
        <v>Very Lean</v>
      </c>
    </row>
    <row r="100" spans="2:24" x14ac:dyDescent="0.25">
      <c r="B100" s="5">
        <v>26166</v>
      </c>
      <c r="D100" s="23">
        <v>19.123685360805524</v>
      </c>
      <c r="E100" s="23">
        <v>19.461753417522509</v>
      </c>
      <c r="F100" s="25">
        <v>19.123685360805524</v>
      </c>
      <c r="G100" s="25"/>
      <c r="I100" s="23">
        <f t="shared" si="11"/>
        <v>0.3380680567169847</v>
      </c>
      <c r="J100" s="24">
        <f t="shared" si="14"/>
        <v>1.7370894053801086E-2</v>
      </c>
      <c r="K100" s="5">
        <f t="shared" si="15"/>
        <v>5.6382465824774926</v>
      </c>
      <c r="M100" s="23">
        <f t="shared" si="12"/>
        <v>-0.3380680567169847</v>
      </c>
      <c r="N100" s="24">
        <f t="shared" si="16"/>
        <v>-1.7677976307321167E-2</v>
      </c>
      <c r="O100" s="23">
        <f t="shared" si="17"/>
        <v>5.9763146391944773</v>
      </c>
      <c r="Q100" s="23">
        <f t="shared" si="13"/>
        <v>-19.123685360805524</v>
      </c>
      <c r="R100" s="24" t="e">
        <f t="shared" si="18"/>
        <v>#DIV/0!</v>
      </c>
      <c r="S100" s="5">
        <f t="shared" si="19"/>
        <v>25.1</v>
      </c>
      <c r="U100" s="5" t="str">
        <f t="shared" si="20"/>
        <v>Healthy Fitness Zone</v>
      </c>
      <c r="V100" s="5" t="str">
        <f t="shared" si="20"/>
        <v>Healthy Fitness Zone</v>
      </c>
      <c r="W100" s="5" t="str">
        <f t="shared" si="20"/>
        <v>Healthy Fitness Zone</v>
      </c>
      <c r="X100" s="5" t="str">
        <f t="shared" si="20"/>
        <v>Very Lean</v>
      </c>
    </row>
    <row r="101" spans="2:24" x14ac:dyDescent="0.25">
      <c r="B101" s="5">
        <v>26169</v>
      </c>
      <c r="D101" s="23">
        <v>16.636660179495049</v>
      </c>
      <c r="E101" s="23">
        <v>23.786666598047457</v>
      </c>
      <c r="F101" s="25">
        <v>16.636660179495049</v>
      </c>
      <c r="G101" s="25"/>
      <c r="I101" s="23">
        <f t="shared" si="11"/>
        <v>7.1500064185524081</v>
      </c>
      <c r="J101" s="24">
        <f t="shared" si="14"/>
        <v>0.30058883572779888</v>
      </c>
      <c r="K101" s="5">
        <f t="shared" si="15"/>
        <v>1.3133334019525442</v>
      </c>
      <c r="M101" s="23">
        <f t="shared" si="12"/>
        <v>-7.1500064185524081</v>
      </c>
      <c r="N101" s="24">
        <f t="shared" si="16"/>
        <v>-0.42977414585680518</v>
      </c>
      <c r="O101" s="23">
        <f t="shared" si="17"/>
        <v>8.4633398205049524</v>
      </c>
      <c r="Q101" s="23">
        <f t="shared" si="13"/>
        <v>-16.636660179495049</v>
      </c>
      <c r="R101" s="24" t="e">
        <f t="shared" si="18"/>
        <v>#DIV/0!</v>
      </c>
      <c r="S101" s="5">
        <f t="shared" si="19"/>
        <v>25.1</v>
      </c>
      <c r="U101" s="5" t="str">
        <f t="shared" si="20"/>
        <v>Very Lean</v>
      </c>
      <c r="V101" s="5" t="str">
        <f t="shared" si="20"/>
        <v>Healthy Fitness Zone</v>
      </c>
      <c r="W101" s="5" t="str">
        <f t="shared" si="20"/>
        <v>Very Lean</v>
      </c>
      <c r="X101" s="5" t="str">
        <f t="shared" si="20"/>
        <v>Very Lean</v>
      </c>
    </row>
    <row r="102" spans="2:24" x14ac:dyDescent="0.25">
      <c r="B102" s="5">
        <v>26173</v>
      </c>
      <c r="D102" s="23">
        <v>19.4793116858961</v>
      </c>
      <c r="E102" s="23">
        <v>20.638432716116853</v>
      </c>
      <c r="F102" s="25">
        <v>19.4793116858961</v>
      </c>
      <c r="G102" s="25"/>
      <c r="I102" s="23">
        <f t="shared" si="11"/>
        <v>1.1591210302207529</v>
      </c>
      <c r="J102" s="24">
        <f t="shared" si="14"/>
        <v>5.6163229357798009E-2</v>
      </c>
      <c r="K102" s="5">
        <f t="shared" si="15"/>
        <v>4.4615672838831486</v>
      </c>
      <c r="M102" s="23">
        <f t="shared" si="12"/>
        <v>-1.1591210302207529</v>
      </c>
      <c r="N102" s="24">
        <f t="shared" si="16"/>
        <v>-5.9505235549981404E-2</v>
      </c>
      <c r="O102" s="23">
        <f t="shared" si="17"/>
        <v>5.6206883141039015</v>
      </c>
      <c r="Q102" s="23">
        <f t="shared" si="13"/>
        <v>-19.4793116858961</v>
      </c>
      <c r="R102" s="24" t="e">
        <f t="shared" si="18"/>
        <v>#DIV/0!</v>
      </c>
      <c r="S102" s="5">
        <f t="shared" si="19"/>
        <v>25.1</v>
      </c>
      <c r="U102" s="5" t="str">
        <f t="shared" si="20"/>
        <v>Healthy Fitness Zone</v>
      </c>
      <c r="V102" s="5" t="str">
        <f t="shared" si="20"/>
        <v>Healthy Fitness Zone</v>
      </c>
      <c r="W102" s="5" t="str">
        <f t="shared" si="20"/>
        <v>Healthy Fitness Zone</v>
      </c>
      <c r="X102" s="5" t="str">
        <f t="shared" si="20"/>
        <v>Very Lean</v>
      </c>
    </row>
    <row r="103" spans="2:24" x14ac:dyDescent="0.25">
      <c r="B103" s="5">
        <v>26182</v>
      </c>
      <c r="D103" s="23">
        <v>19.010258569199223</v>
      </c>
      <c r="E103" s="23">
        <v>22.855110195907709</v>
      </c>
      <c r="F103" s="25">
        <v>19.010258569199223</v>
      </c>
      <c r="G103" s="25"/>
      <c r="I103" s="23">
        <f t="shared" si="11"/>
        <v>3.8448516267084862</v>
      </c>
      <c r="J103" s="24">
        <f t="shared" si="14"/>
        <v>0.16822721893491116</v>
      </c>
      <c r="K103" s="5">
        <f t="shared" si="15"/>
        <v>2.244889804092292</v>
      </c>
      <c r="M103" s="23">
        <f t="shared" si="12"/>
        <v>-3.8448516267084862</v>
      </c>
      <c r="N103" s="24">
        <f t="shared" si="16"/>
        <v>-0.20225141140047337</v>
      </c>
      <c r="O103" s="23">
        <f t="shared" si="17"/>
        <v>6.0897414308007782</v>
      </c>
      <c r="Q103" s="23">
        <f t="shared" si="13"/>
        <v>-19.010258569199223</v>
      </c>
      <c r="R103" s="24" t="e">
        <f t="shared" si="18"/>
        <v>#DIV/0!</v>
      </c>
      <c r="S103" s="5">
        <f t="shared" si="19"/>
        <v>25.1</v>
      </c>
      <c r="U103" s="5" t="str">
        <f t="shared" si="20"/>
        <v>Healthy Fitness Zone</v>
      </c>
      <c r="V103" s="5" t="str">
        <f t="shared" si="20"/>
        <v>Healthy Fitness Zone</v>
      </c>
      <c r="W103" s="5" t="str">
        <f t="shared" si="20"/>
        <v>Healthy Fitness Zone</v>
      </c>
      <c r="X103" s="5" t="str">
        <f t="shared" si="20"/>
        <v>Very Lean</v>
      </c>
    </row>
    <row r="104" spans="2:24" x14ac:dyDescent="0.25">
      <c r="B104" s="5">
        <v>26183</v>
      </c>
      <c r="D104" s="23">
        <v>21.810894061670819</v>
      </c>
      <c r="E104" s="23">
        <v>19.244906525003667</v>
      </c>
      <c r="F104" s="25">
        <v>21.810894061670819</v>
      </c>
      <c r="G104" s="25"/>
      <c r="I104" s="23">
        <f t="shared" si="11"/>
        <v>-2.5659875366671514</v>
      </c>
      <c r="J104" s="24">
        <f t="shared" si="14"/>
        <v>-0.13333333333333311</v>
      </c>
      <c r="K104" s="5">
        <f t="shared" si="15"/>
        <v>5.8550934749963339</v>
      </c>
      <c r="M104" s="23">
        <f t="shared" si="12"/>
        <v>2.5659875366671514</v>
      </c>
      <c r="N104" s="24">
        <f t="shared" si="16"/>
        <v>0.11764705882352924</v>
      </c>
      <c r="O104" s="23">
        <f t="shared" si="17"/>
        <v>3.2891059383291825</v>
      </c>
      <c r="Q104" s="23">
        <f t="shared" si="13"/>
        <v>-21.810894061670819</v>
      </c>
      <c r="R104" s="24" t="e">
        <f t="shared" si="18"/>
        <v>#DIV/0!</v>
      </c>
      <c r="S104" s="5">
        <f t="shared" si="19"/>
        <v>25.1</v>
      </c>
      <c r="U104" s="5" t="str">
        <f t="shared" si="20"/>
        <v>Healthy Fitness Zone</v>
      </c>
      <c r="V104" s="5" t="str">
        <f t="shared" si="20"/>
        <v>Healthy Fitness Zone</v>
      </c>
      <c r="W104" s="5" t="str">
        <f t="shared" si="20"/>
        <v>Healthy Fitness Zone</v>
      </c>
      <c r="X104" s="5" t="str">
        <f t="shared" si="20"/>
        <v>Very Lean</v>
      </c>
    </row>
    <row r="105" spans="2:24" x14ac:dyDescent="0.25">
      <c r="B105" s="5">
        <v>26185</v>
      </c>
      <c r="D105" s="23">
        <v>23.447319621911969</v>
      </c>
      <c r="E105" s="23">
        <v>17.791587465635899</v>
      </c>
      <c r="F105" s="25">
        <v>23.447319621911969</v>
      </c>
      <c r="G105" s="25"/>
      <c r="I105" s="23">
        <f t="shared" si="11"/>
        <v>-5.6557321562760698</v>
      </c>
      <c r="J105" s="24">
        <f t="shared" si="14"/>
        <v>-0.31788800000000028</v>
      </c>
      <c r="K105" s="5">
        <f t="shared" si="15"/>
        <v>7.308412534364102</v>
      </c>
      <c r="M105" s="23">
        <f t="shared" si="12"/>
        <v>5.6557321562760698</v>
      </c>
      <c r="N105" s="24">
        <f t="shared" si="16"/>
        <v>0.24121017871017889</v>
      </c>
      <c r="O105" s="23">
        <f t="shared" si="17"/>
        <v>1.6526803780880321</v>
      </c>
      <c r="Q105" s="23">
        <f t="shared" si="13"/>
        <v>-23.447319621911969</v>
      </c>
      <c r="R105" s="24" t="e">
        <f t="shared" si="18"/>
        <v>#DIV/0!</v>
      </c>
      <c r="S105" s="5">
        <f t="shared" si="19"/>
        <v>25.1</v>
      </c>
      <c r="U105" s="5" t="str">
        <f t="shared" si="20"/>
        <v>Healthy Fitness Zone</v>
      </c>
      <c r="V105" s="5" t="str">
        <f t="shared" si="20"/>
        <v>Very Lean</v>
      </c>
      <c r="W105" s="5" t="str">
        <f t="shared" si="20"/>
        <v>Healthy Fitness Zone</v>
      </c>
      <c r="X105" s="5" t="str">
        <f t="shared" si="20"/>
        <v>Very Lean</v>
      </c>
    </row>
    <row r="106" spans="2:24" x14ac:dyDescent="0.25">
      <c r="B106" s="5">
        <v>26191</v>
      </c>
      <c r="D106" s="23">
        <v>15.652774558390025</v>
      </c>
      <c r="E106" s="23">
        <v>19.461753417522509</v>
      </c>
      <c r="F106" s="25">
        <v>15.652774558390025</v>
      </c>
      <c r="G106" s="25"/>
      <c r="I106" s="23">
        <f t="shared" si="11"/>
        <v>3.808978859132484</v>
      </c>
      <c r="J106" s="24">
        <f t="shared" si="14"/>
        <v>0.19571611958165325</v>
      </c>
      <c r="K106" s="5">
        <f t="shared" si="15"/>
        <v>5.6382465824774926</v>
      </c>
      <c r="M106" s="23">
        <f t="shared" si="12"/>
        <v>-3.808978859132484</v>
      </c>
      <c r="N106" s="24">
        <f t="shared" si="16"/>
        <v>-0.24334208896472209</v>
      </c>
      <c r="O106" s="23">
        <f t="shared" si="17"/>
        <v>9.4472254416099766</v>
      </c>
      <c r="Q106" s="23">
        <f t="shared" si="13"/>
        <v>-15.652774558390025</v>
      </c>
      <c r="R106" s="24" t="e">
        <f t="shared" si="18"/>
        <v>#DIV/0!</v>
      </c>
      <c r="S106" s="5">
        <f t="shared" si="19"/>
        <v>25.1</v>
      </c>
      <c r="U106" s="5" t="str">
        <f t="shared" si="20"/>
        <v>Very Lean</v>
      </c>
      <c r="V106" s="5" t="str">
        <f t="shared" si="20"/>
        <v>Healthy Fitness Zone</v>
      </c>
      <c r="W106" s="5" t="str">
        <f t="shared" si="20"/>
        <v>Very Lean</v>
      </c>
      <c r="X106" s="5" t="str">
        <f t="shared" si="20"/>
        <v>Very Lean</v>
      </c>
    </row>
    <row r="107" spans="2:24" x14ac:dyDescent="0.25">
      <c r="B107" s="5">
        <v>26220</v>
      </c>
      <c r="D107" s="23">
        <v>29.644577028909893</v>
      </c>
      <c r="E107" s="25">
        <v>17.961912756670085</v>
      </c>
      <c r="F107" s="25">
        <v>29.644577028909893</v>
      </c>
      <c r="G107" s="25"/>
      <c r="I107" s="23">
        <f t="shared" si="11"/>
        <v>-11.682664272239808</v>
      </c>
      <c r="J107" s="24">
        <f t="shared" si="14"/>
        <v>-0.65041315089905993</v>
      </c>
      <c r="K107" s="5">
        <f t="shared" si="15"/>
        <v>7.1380872433299167</v>
      </c>
      <c r="M107" s="23">
        <f t="shared" si="12"/>
        <v>11.682664272239808</v>
      </c>
      <c r="N107" s="24">
        <f t="shared" si="16"/>
        <v>0.39409111018337944</v>
      </c>
      <c r="O107" s="23">
        <f t="shared" si="17"/>
        <v>-4.5445770289098917</v>
      </c>
      <c r="Q107" s="23">
        <f t="shared" si="13"/>
        <v>-29.644577028909893</v>
      </c>
      <c r="R107" s="24" t="e">
        <f t="shared" si="18"/>
        <v>#DIV/0!</v>
      </c>
      <c r="S107" s="5">
        <f t="shared" si="19"/>
        <v>25.1</v>
      </c>
      <c r="U107" s="5" t="str">
        <f t="shared" si="20"/>
        <v>Needs Improvement and Health Risk</v>
      </c>
      <c r="V107" s="5" t="str">
        <f t="shared" si="20"/>
        <v>Very Lean</v>
      </c>
      <c r="W107" s="5" t="str">
        <f t="shared" si="20"/>
        <v>Needs Improvement and Health Risk</v>
      </c>
      <c r="X107" s="5" t="str">
        <f t="shared" si="20"/>
        <v>Very Lean</v>
      </c>
    </row>
    <row r="108" spans="2:24" x14ac:dyDescent="0.25">
      <c r="B108" s="5">
        <v>26223</v>
      </c>
      <c r="D108" s="23">
        <v>21.508016641141847</v>
      </c>
      <c r="E108" s="25">
        <v>20.37945473336476</v>
      </c>
      <c r="F108" s="25">
        <v>21.508016641141847</v>
      </c>
      <c r="G108" s="25"/>
      <c r="I108" s="23">
        <f t="shared" si="11"/>
        <v>-1.1285619077770868</v>
      </c>
      <c r="J108" s="24">
        <f t="shared" si="14"/>
        <v>-5.5377433917769739E-2</v>
      </c>
      <c r="K108" s="5">
        <f t="shared" si="15"/>
        <v>4.7205452666352414</v>
      </c>
      <c r="M108" s="23">
        <f t="shared" si="12"/>
        <v>1.1285619077770868</v>
      </c>
      <c r="N108" s="24">
        <f t="shared" si="16"/>
        <v>5.2471686562595675E-2</v>
      </c>
      <c r="O108" s="23">
        <f t="shared" si="17"/>
        <v>3.5919833588581547</v>
      </c>
      <c r="Q108" s="23">
        <f t="shared" si="13"/>
        <v>-21.508016641141847</v>
      </c>
      <c r="R108" s="24" t="e">
        <f t="shared" si="18"/>
        <v>#DIV/0!</v>
      </c>
      <c r="S108" s="5">
        <f t="shared" si="19"/>
        <v>25.1</v>
      </c>
      <c r="U108" s="5" t="str">
        <f t="shared" si="20"/>
        <v>Healthy Fitness Zone</v>
      </c>
      <c r="V108" s="5" t="str">
        <f t="shared" si="20"/>
        <v>Healthy Fitness Zone</v>
      </c>
      <c r="W108" s="5" t="str">
        <f t="shared" si="20"/>
        <v>Healthy Fitness Zone</v>
      </c>
      <c r="X108" s="5" t="str">
        <f t="shared" si="20"/>
        <v>Very Lean</v>
      </c>
    </row>
    <row r="109" spans="2:24" x14ac:dyDescent="0.25">
      <c r="B109" s="5">
        <v>26228</v>
      </c>
      <c r="D109" s="23">
        <v>19.264953302633877</v>
      </c>
      <c r="E109" s="25">
        <v>21.511646662996135</v>
      </c>
      <c r="F109" s="25">
        <v>19.264953302633877</v>
      </c>
      <c r="G109" s="25"/>
      <c r="I109" s="23">
        <f t="shared" si="11"/>
        <v>2.2466933603622579</v>
      </c>
      <c r="J109" s="24">
        <f t="shared" si="14"/>
        <v>0.10444078947368407</v>
      </c>
      <c r="K109" s="5">
        <f t="shared" si="15"/>
        <v>3.5883533370038663</v>
      </c>
      <c r="M109" s="23">
        <f t="shared" si="12"/>
        <v>-2.2466933603622579</v>
      </c>
      <c r="N109" s="24">
        <f t="shared" si="16"/>
        <v>-0.11662075298438918</v>
      </c>
      <c r="O109" s="23">
        <f t="shared" si="17"/>
        <v>5.8350466973661241</v>
      </c>
      <c r="Q109" s="23">
        <f t="shared" si="13"/>
        <v>-19.264953302633877</v>
      </c>
      <c r="R109" s="24" t="e">
        <f t="shared" si="18"/>
        <v>#DIV/0!</v>
      </c>
      <c r="S109" s="5">
        <f t="shared" si="19"/>
        <v>25.1</v>
      </c>
      <c r="U109" s="5" t="str">
        <f t="shared" si="20"/>
        <v>Healthy Fitness Zone</v>
      </c>
      <c r="V109" s="5" t="str">
        <f t="shared" si="20"/>
        <v>Healthy Fitness Zone</v>
      </c>
      <c r="W109" s="5" t="str">
        <f t="shared" si="20"/>
        <v>Healthy Fitness Zone</v>
      </c>
      <c r="X109" s="5" t="str">
        <f t="shared" si="20"/>
        <v>Very Lean</v>
      </c>
    </row>
    <row r="110" spans="2:24" x14ac:dyDescent="0.25">
      <c r="B110" s="5">
        <v>26231</v>
      </c>
      <c r="D110" s="23">
        <v>22.310650681907422</v>
      </c>
      <c r="E110" s="23">
        <v>19.171343228277056</v>
      </c>
      <c r="F110" s="25">
        <v>22.310650681907422</v>
      </c>
      <c r="G110" s="25"/>
      <c r="I110" s="23">
        <f t="shared" si="11"/>
        <v>-3.1393074536303658</v>
      </c>
      <c r="J110" s="24">
        <f t="shared" si="14"/>
        <v>-0.1637499999999999</v>
      </c>
      <c r="K110" s="5">
        <f t="shared" si="15"/>
        <v>5.9286567717229453</v>
      </c>
      <c r="M110" s="23">
        <f t="shared" si="12"/>
        <v>3.1393074536303658</v>
      </c>
      <c r="N110" s="24">
        <f t="shared" si="16"/>
        <v>0.14070891514500528</v>
      </c>
      <c r="O110" s="23">
        <f t="shared" si="17"/>
        <v>2.7893493180925795</v>
      </c>
      <c r="Q110" s="23">
        <f t="shared" si="13"/>
        <v>-22.310650681907422</v>
      </c>
      <c r="R110" s="24" t="e">
        <f t="shared" si="18"/>
        <v>#DIV/0!</v>
      </c>
      <c r="S110" s="5">
        <f t="shared" si="19"/>
        <v>25.1</v>
      </c>
      <c r="U110" s="5" t="str">
        <f t="shared" si="20"/>
        <v>Healthy Fitness Zone</v>
      </c>
      <c r="V110" s="5" t="str">
        <f t="shared" si="20"/>
        <v>Healthy Fitness Zone</v>
      </c>
      <c r="W110" s="5" t="str">
        <f t="shared" si="20"/>
        <v>Healthy Fitness Zone</v>
      </c>
      <c r="X110" s="5" t="str">
        <f t="shared" si="20"/>
        <v>Very Lean</v>
      </c>
    </row>
    <row r="111" spans="2:24" x14ac:dyDescent="0.25">
      <c r="B111" s="5">
        <v>26282</v>
      </c>
      <c r="D111" s="23">
        <v>28.57950240511672</v>
      </c>
      <c r="E111" s="23">
        <v>27.181334620872573</v>
      </c>
      <c r="F111" s="25">
        <v>28.57950240511672</v>
      </c>
      <c r="G111" s="25"/>
      <c r="I111" s="23">
        <f t="shared" si="11"/>
        <v>-1.3981677842441478</v>
      </c>
      <c r="J111" s="24">
        <f t="shared" si="14"/>
        <v>-5.1438525876153759E-2</v>
      </c>
      <c r="K111" s="5">
        <f t="shared" si="15"/>
        <v>-2.0813346208725712</v>
      </c>
      <c r="M111" s="23">
        <f t="shared" si="12"/>
        <v>1.3981677842441478</v>
      </c>
      <c r="N111" s="24">
        <f t="shared" si="16"/>
        <v>4.8922047851813803E-2</v>
      </c>
      <c r="O111" s="23">
        <f t="shared" si="17"/>
        <v>-3.4795024051167189</v>
      </c>
      <c r="Q111" s="23">
        <f t="shared" si="13"/>
        <v>-28.57950240511672</v>
      </c>
      <c r="R111" s="24" t="e">
        <f t="shared" si="18"/>
        <v>#DIV/0!</v>
      </c>
      <c r="S111" s="5">
        <f t="shared" si="19"/>
        <v>25.1</v>
      </c>
      <c r="U111" s="5" t="str">
        <f t="shared" si="20"/>
        <v>Needs Improvement and Health Risk</v>
      </c>
      <c r="V111" s="5" t="str">
        <f t="shared" si="20"/>
        <v>Needs Improvement</v>
      </c>
      <c r="W111" s="5" t="str">
        <f t="shared" si="20"/>
        <v>Needs Improvement and Health Risk</v>
      </c>
      <c r="X111" s="5" t="str">
        <f t="shared" si="20"/>
        <v>Very Lean</v>
      </c>
    </row>
    <row r="112" spans="2:24" x14ac:dyDescent="0.25">
      <c r="B112" s="5">
        <v>26288</v>
      </c>
      <c r="D112" s="23">
        <v>17.608938005494196</v>
      </c>
      <c r="E112" s="23">
        <v>26.513507572469688</v>
      </c>
      <c r="F112" s="25">
        <v>17.608938005494196</v>
      </c>
      <c r="G112" s="25"/>
      <c r="I112" s="23">
        <f t="shared" si="11"/>
        <v>8.9045695669754927</v>
      </c>
      <c r="J112" s="24">
        <f t="shared" si="14"/>
        <v>0.33585030357211415</v>
      </c>
      <c r="K112" s="5">
        <f t="shared" si="15"/>
        <v>-1.4135075724696868</v>
      </c>
      <c r="M112" s="23">
        <f t="shared" si="12"/>
        <v>-8.9045695669754927</v>
      </c>
      <c r="N112" s="24">
        <f t="shared" si="16"/>
        <v>-0.50568464516129041</v>
      </c>
      <c r="O112" s="23">
        <f t="shared" si="17"/>
        <v>7.4910619945058059</v>
      </c>
      <c r="Q112" s="23">
        <f t="shared" si="13"/>
        <v>-17.608938005494196</v>
      </c>
      <c r="R112" s="24" t="e">
        <f t="shared" si="18"/>
        <v>#DIV/0!</v>
      </c>
      <c r="S112" s="5">
        <f t="shared" si="19"/>
        <v>25.1</v>
      </c>
      <c r="U112" s="5" t="str">
        <f t="shared" si="20"/>
        <v>Very Lean</v>
      </c>
      <c r="V112" s="5" t="str">
        <f t="shared" si="20"/>
        <v>Needs Improvement</v>
      </c>
      <c r="W112" s="5" t="str">
        <f t="shared" si="20"/>
        <v>Very Lean</v>
      </c>
      <c r="X112" s="5" t="str">
        <f t="shared" si="20"/>
        <v>Very Lean</v>
      </c>
    </row>
    <row r="113" spans="2:24" x14ac:dyDescent="0.25">
      <c r="B113" s="5">
        <v>26300</v>
      </c>
      <c r="D113" s="23">
        <v>18.762037691034223</v>
      </c>
      <c r="E113" s="23">
        <v>25.970217327960324</v>
      </c>
      <c r="F113" s="25">
        <v>18.762037691034223</v>
      </c>
      <c r="G113" s="25"/>
      <c r="I113" s="23">
        <f t="shared" si="11"/>
        <v>7.2081796369261006</v>
      </c>
      <c r="J113" s="24">
        <f t="shared" si="14"/>
        <v>0.27755561479901658</v>
      </c>
      <c r="K113" s="5">
        <f t="shared" si="15"/>
        <v>-0.87021732796032225</v>
      </c>
      <c r="M113" s="23">
        <f t="shared" si="12"/>
        <v>-7.2081796369261006</v>
      </c>
      <c r="N113" s="24">
        <f t="shared" si="16"/>
        <v>-0.38418959366927713</v>
      </c>
      <c r="O113" s="23">
        <f t="shared" si="17"/>
        <v>6.3379623089657784</v>
      </c>
      <c r="Q113" s="23">
        <f t="shared" si="13"/>
        <v>-18.762037691034223</v>
      </c>
      <c r="R113" s="24" t="e">
        <f t="shared" si="18"/>
        <v>#DIV/0!</v>
      </c>
      <c r="S113" s="5">
        <f t="shared" si="19"/>
        <v>25.1</v>
      </c>
      <c r="U113" s="5" t="str">
        <f t="shared" si="20"/>
        <v>Healthy Fitness Zone</v>
      </c>
      <c r="V113" s="5" t="str">
        <f t="shared" si="20"/>
        <v>Needs Improvement</v>
      </c>
      <c r="W113" s="5" t="str">
        <f t="shared" si="20"/>
        <v>Healthy Fitness Zone</v>
      </c>
      <c r="X113" s="5" t="str">
        <f t="shared" si="20"/>
        <v>Very Lean</v>
      </c>
    </row>
    <row r="114" spans="2:24" x14ac:dyDescent="0.25">
      <c r="B114" s="5">
        <v>26304</v>
      </c>
      <c r="D114" s="23">
        <v>17.065148946277759</v>
      </c>
      <c r="E114" s="23">
        <v>30.764470920182589</v>
      </c>
      <c r="F114" s="25">
        <v>17.065148946277759</v>
      </c>
      <c r="G114" s="25"/>
      <c r="I114" s="23">
        <f t="shared" si="11"/>
        <v>13.69932197390483</v>
      </c>
      <c r="J114" s="24">
        <f t="shared" si="14"/>
        <v>0.4452968493899106</v>
      </c>
      <c r="K114" s="5">
        <f t="shared" si="15"/>
        <v>-5.6644709201825876</v>
      </c>
      <c r="M114" s="23">
        <f t="shared" si="12"/>
        <v>-13.69932197390483</v>
      </c>
      <c r="N114" s="24">
        <f t="shared" si="16"/>
        <v>-0.8027660360323382</v>
      </c>
      <c r="O114" s="23">
        <f t="shared" si="17"/>
        <v>8.0348510537222424</v>
      </c>
      <c r="Q114" s="23">
        <f t="shared" si="13"/>
        <v>-17.065148946277759</v>
      </c>
      <c r="R114" s="24" t="e">
        <f t="shared" si="18"/>
        <v>#DIV/0!</v>
      </c>
      <c r="S114" s="5">
        <f t="shared" si="19"/>
        <v>25.1</v>
      </c>
      <c r="U114" s="5" t="str">
        <f t="shared" si="20"/>
        <v>Very Lean</v>
      </c>
      <c r="V114" s="5" t="str">
        <f t="shared" si="20"/>
        <v>Needs Improvement and Health Risk</v>
      </c>
      <c r="W114" s="5" t="str">
        <f t="shared" si="20"/>
        <v>Very Lean</v>
      </c>
      <c r="X114" s="5" t="str">
        <f t="shared" si="20"/>
        <v>Very Lean</v>
      </c>
    </row>
    <row r="115" spans="2:24" x14ac:dyDescent="0.25">
      <c r="B115" s="5">
        <v>26324</v>
      </c>
      <c r="D115" s="23">
        <v>26.029092462225321</v>
      </c>
      <c r="E115" s="25">
        <v>18.920936279372558</v>
      </c>
      <c r="F115" s="25">
        <v>26.029092462225321</v>
      </c>
      <c r="G115" s="25"/>
      <c r="I115" s="23">
        <f t="shared" si="11"/>
        <v>-7.1081561828527633</v>
      </c>
      <c r="J115" s="24">
        <f t="shared" si="14"/>
        <v>-0.37567676767676733</v>
      </c>
      <c r="K115" s="5">
        <f t="shared" si="15"/>
        <v>6.1790637206274432</v>
      </c>
      <c r="M115" s="23">
        <f t="shared" si="12"/>
        <v>7.1081561828527633</v>
      </c>
      <c r="N115" s="24">
        <f t="shared" si="16"/>
        <v>0.27308505639097724</v>
      </c>
      <c r="O115" s="23">
        <f t="shared" si="17"/>
        <v>-0.92909246222532005</v>
      </c>
      <c r="Q115" s="23">
        <f t="shared" si="13"/>
        <v>-26.029092462225321</v>
      </c>
      <c r="R115" s="24" t="e">
        <f t="shared" si="18"/>
        <v>#DIV/0!</v>
      </c>
      <c r="S115" s="5">
        <f t="shared" si="19"/>
        <v>25.1</v>
      </c>
      <c r="U115" s="5" t="str">
        <f t="shared" si="20"/>
        <v>Needs Improvement</v>
      </c>
      <c r="V115" s="5" t="str">
        <f t="shared" si="20"/>
        <v>Healthy Fitness Zone</v>
      </c>
      <c r="W115" s="5" t="str">
        <f t="shared" si="20"/>
        <v>Needs Improvement</v>
      </c>
      <c r="X115" s="5" t="str">
        <f t="shared" si="20"/>
        <v>Very Lean</v>
      </c>
    </row>
    <row r="116" spans="2:24" x14ac:dyDescent="0.25">
      <c r="B116" s="5">
        <v>26332</v>
      </c>
      <c r="D116" s="23">
        <v>29.32557184762463</v>
      </c>
      <c r="E116" s="23">
        <v>20.177555148009702</v>
      </c>
      <c r="F116" s="25">
        <v>29.32557184762463</v>
      </c>
      <c r="G116" s="25"/>
      <c r="I116" s="23">
        <f t="shared" si="11"/>
        <v>-9.1480166996149279</v>
      </c>
      <c r="J116" s="24">
        <f t="shared" si="14"/>
        <v>-0.45337587396049223</v>
      </c>
      <c r="K116" s="5">
        <f t="shared" si="15"/>
        <v>4.9224448519902992</v>
      </c>
      <c r="M116" s="23">
        <f t="shared" si="12"/>
        <v>9.1480166996149279</v>
      </c>
      <c r="N116" s="24">
        <f t="shared" si="16"/>
        <v>0.31194674556213015</v>
      </c>
      <c r="O116" s="23">
        <f t="shared" si="17"/>
        <v>-4.2255718476246287</v>
      </c>
      <c r="Q116" s="23">
        <f t="shared" si="13"/>
        <v>-29.32557184762463</v>
      </c>
      <c r="R116" s="24" t="e">
        <f t="shared" si="18"/>
        <v>#DIV/0!</v>
      </c>
      <c r="S116" s="5">
        <f t="shared" si="19"/>
        <v>25.1</v>
      </c>
      <c r="U116" s="5" t="str">
        <f t="shared" si="20"/>
        <v>Needs Improvement and Health Risk</v>
      </c>
      <c r="V116" s="5" t="str">
        <f t="shared" si="20"/>
        <v>Healthy Fitness Zone</v>
      </c>
      <c r="W116" s="5" t="str">
        <f t="shared" si="20"/>
        <v>Needs Improvement and Health Risk</v>
      </c>
      <c r="X116" s="5" t="str">
        <f t="shared" si="20"/>
        <v>Very Lean</v>
      </c>
    </row>
    <row r="117" spans="2:24" x14ac:dyDescent="0.25">
      <c r="B117" s="5">
        <v>26334</v>
      </c>
      <c r="D117" s="23">
        <v>17.629845761402848</v>
      </c>
      <c r="E117" s="23">
        <v>21.491540511530626</v>
      </c>
      <c r="F117" s="25">
        <v>17.629845761402848</v>
      </c>
      <c r="G117" s="25"/>
      <c r="I117" s="23">
        <f t="shared" si="11"/>
        <v>3.8616947501277785</v>
      </c>
      <c r="J117" s="24">
        <f t="shared" si="14"/>
        <v>0.17968440875868832</v>
      </c>
      <c r="K117" s="5">
        <f t="shared" si="15"/>
        <v>3.608459488469375</v>
      </c>
      <c r="M117" s="23">
        <f t="shared" si="12"/>
        <v>-3.8616947501277785</v>
      </c>
      <c r="N117" s="24">
        <f t="shared" si="16"/>
        <v>-0.21904302524201405</v>
      </c>
      <c r="O117" s="23">
        <f t="shared" si="17"/>
        <v>7.4701542385971536</v>
      </c>
      <c r="Q117" s="23">
        <f t="shared" si="13"/>
        <v>-17.629845761402848</v>
      </c>
      <c r="R117" s="24" t="e">
        <f t="shared" si="18"/>
        <v>#DIV/0!</v>
      </c>
      <c r="S117" s="5">
        <f t="shared" si="19"/>
        <v>25.1</v>
      </c>
      <c r="U117" s="5" t="str">
        <f t="shared" si="20"/>
        <v>Very Lean</v>
      </c>
      <c r="V117" s="5" t="str">
        <f t="shared" si="20"/>
        <v>Healthy Fitness Zone</v>
      </c>
      <c r="W117" s="5" t="str">
        <f t="shared" si="20"/>
        <v>Very Lean</v>
      </c>
      <c r="X117" s="5" t="str">
        <f t="shared" si="20"/>
        <v>Very Lean</v>
      </c>
    </row>
    <row r="118" spans="2:24" x14ac:dyDescent="0.25">
      <c r="B118" s="5">
        <v>26340</v>
      </c>
      <c r="D118" s="23">
        <v>27.007629772835298</v>
      </c>
      <c r="E118" s="23">
        <v>19.91898876678448</v>
      </c>
      <c r="F118" s="25">
        <v>27.007629772835298</v>
      </c>
      <c r="G118" s="25"/>
      <c r="I118" s="23">
        <f t="shared" si="11"/>
        <v>-7.0886410060508176</v>
      </c>
      <c r="J118" s="24">
        <f t="shared" si="14"/>
        <v>-0.35587353801169574</v>
      </c>
      <c r="K118" s="5">
        <f t="shared" si="15"/>
        <v>5.1810112332155214</v>
      </c>
      <c r="M118" s="23">
        <f t="shared" si="12"/>
        <v>7.0886410060508176</v>
      </c>
      <c r="N118" s="24">
        <f t="shared" si="16"/>
        <v>0.26246809015357153</v>
      </c>
      <c r="O118" s="23">
        <f t="shared" si="17"/>
        <v>-1.9076297728352962</v>
      </c>
      <c r="Q118" s="23">
        <f t="shared" si="13"/>
        <v>-27.007629772835298</v>
      </c>
      <c r="R118" s="24" t="e">
        <f t="shared" si="18"/>
        <v>#DIV/0!</v>
      </c>
      <c r="S118" s="5">
        <f t="shared" si="19"/>
        <v>25.1</v>
      </c>
      <c r="U118" s="5" t="str">
        <f t="shared" si="20"/>
        <v>Needs Improvement</v>
      </c>
      <c r="V118" s="5" t="str">
        <f t="shared" si="20"/>
        <v>Healthy Fitness Zone</v>
      </c>
      <c r="W118" s="5" t="str">
        <f t="shared" si="20"/>
        <v>Needs Improvement</v>
      </c>
      <c r="X118" s="5" t="str">
        <f t="shared" si="20"/>
        <v>Very Lean</v>
      </c>
    </row>
    <row r="119" spans="2:24" x14ac:dyDescent="0.25">
      <c r="B119" s="5">
        <v>26342</v>
      </c>
      <c r="D119" s="23">
        <v>26.078805184608484</v>
      </c>
      <c r="E119" s="23">
        <v>19.706456182437343</v>
      </c>
      <c r="F119" s="25">
        <v>26.078805184608484</v>
      </c>
      <c r="G119" s="25"/>
      <c r="I119" s="23">
        <f t="shared" si="11"/>
        <v>-6.3723490021711413</v>
      </c>
      <c r="J119" s="24">
        <f t="shared" si="14"/>
        <v>-0.32336351818802733</v>
      </c>
      <c r="K119" s="5">
        <f t="shared" si="15"/>
        <v>5.3935438175626587</v>
      </c>
      <c r="M119" s="23">
        <f t="shared" si="12"/>
        <v>6.3723490021711413</v>
      </c>
      <c r="N119" s="24">
        <f t="shared" si="16"/>
        <v>0.24434972986922168</v>
      </c>
      <c r="O119" s="23">
        <f t="shared" si="17"/>
        <v>-0.97880518460848265</v>
      </c>
      <c r="Q119" s="23">
        <f t="shared" si="13"/>
        <v>-26.078805184608484</v>
      </c>
      <c r="R119" s="24" t="e">
        <f t="shared" si="18"/>
        <v>#DIV/0!</v>
      </c>
      <c r="S119" s="5">
        <f t="shared" si="19"/>
        <v>25.1</v>
      </c>
      <c r="U119" s="5" t="str">
        <f t="shared" si="20"/>
        <v>Needs Improvement</v>
      </c>
      <c r="V119" s="5" t="str">
        <f t="shared" si="20"/>
        <v>Healthy Fitness Zone</v>
      </c>
      <c r="W119" s="5" t="str">
        <f t="shared" si="20"/>
        <v>Needs Improvement</v>
      </c>
      <c r="X119" s="5" t="str">
        <f t="shared" si="20"/>
        <v>Very Lean</v>
      </c>
    </row>
    <row r="120" spans="2:24" x14ac:dyDescent="0.25">
      <c r="B120" s="5">
        <v>26355</v>
      </c>
      <c r="D120" s="23">
        <v>25.441970075859338</v>
      </c>
      <c r="E120" s="23">
        <v>18.404910744480578</v>
      </c>
      <c r="F120" s="25">
        <v>25.441970075859338</v>
      </c>
      <c r="G120" s="25"/>
      <c r="I120" s="23">
        <f t="shared" si="11"/>
        <v>-7.0370593313787602</v>
      </c>
      <c r="J120" s="24">
        <f t="shared" si="14"/>
        <v>-0.38234683281412241</v>
      </c>
      <c r="K120" s="5">
        <f t="shared" si="15"/>
        <v>6.6950892555194237</v>
      </c>
      <c r="M120" s="23">
        <f t="shared" si="12"/>
        <v>7.0370593313787602</v>
      </c>
      <c r="N120" s="24">
        <f t="shared" si="16"/>
        <v>0.27659254807692302</v>
      </c>
      <c r="O120" s="23">
        <f t="shared" si="17"/>
        <v>-0.34197007585933648</v>
      </c>
      <c r="Q120" s="23">
        <f t="shared" si="13"/>
        <v>-25.441970075859338</v>
      </c>
      <c r="R120" s="24" t="e">
        <f t="shared" si="18"/>
        <v>#DIV/0!</v>
      </c>
      <c r="S120" s="5">
        <f t="shared" si="19"/>
        <v>25.1</v>
      </c>
      <c r="U120" s="5" t="str">
        <f t="shared" si="20"/>
        <v>Needs Improvement</v>
      </c>
      <c r="V120" s="5" t="str">
        <f t="shared" si="20"/>
        <v>Healthy Fitness Zone</v>
      </c>
      <c r="W120" s="5" t="str">
        <f t="shared" si="20"/>
        <v>Needs Improvement</v>
      </c>
      <c r="X120" s="5" t="str">
        <f t="shared" si="20"/>
        <v>Very Lean</v>
      </c>
    </row>
    <row r="121" spans="2:24" x14ac:dyDescent="0.25">
      <c r="B121" s="5">
        <v>26373</v>
      </c>
      <c r="D121" s="23">
        <v>18.009718644504527</v>
      </c>
      <c r="E121" s="25">
        <v>31.387684669046589</v>
      </c>
      <c r="F121" s="25">
        <v>18.009718644504527</v>
      </c>
      <c r="G121" s="25"/>
      <c r="I121" s="23">
        <f t="shared" si="11"/>
        <v>13.377966024542062</v>
      </c>
      <c r="J121" s="24">
        <f t="shared" si="14"/>
        <v>0.42621703912219217</v>
      </c>
      <c r="K121" s="5">
        <f t="shared" si="15"/>
        <v>-6.2876846690465875</v>
      </c>
      <c r="M121" s="23">
        <f t="shared" si="12"/>
        <v>-13.377966024542062</v>
      </c>
      <c r="N121" s="24">
        <f t="shared" si="16"/>
        <v>-0.74281926823016775</v>
      </c>
      <c r="O121" s="23">
        <f t="shared" si="17"/>
        <v>7.090281355495474</v>
      </c>
      <c r="Q121" s="23">
        <f t="shared" si="13"/>
        <v>-18.009718644504527</v>
      </c>
      <c r="R121" s="24" t="e">
        <f t="shared" si="18"/>
        <v>#DIV/0!</v>
      </c>
      <c r="S121" s="5">
        <f t="shared" si="19"/>
        <v>25.1</v>
      </c>
      <c r="U121" s="5" t="str">
        <f t="shared" si="20"/>
        <v>Very Lean</v>
      </c>
      <c r="V121" s="5" t="str">
        <f t="shared" si="20"/>
        <v>Needs Improvement and Health Risk</v>
      </c>
      <c r="W121" s="5" t="str">
        <f t="shared" si="20"/>
        <v>Very Lean</v>
      </c>
      <c r="X121" s="5" t="str">
        <f t="shared" si="20"/>
        <v>Very Lean</v>
      </c>
    </row>
    <row r="122" spans="2:24" x14ac:dyDescent="0.25">
      <c r="B122" s="5">
        <v>26374</v>
      </c>
      <c r="D122" s="23">
        <v>16.863681543391856</v>
      </c>
      <c r="E122" s="23">
        <v>18.064251500567565</v>
      </c>
      <c r="F122" s="25">
        <v>16.863681543391856</v>
      </c>
      <c r="G122" s="25"/>
      <c r="I122" s="23">
        <f t="shared" si="11"/>
        <v>1.2005699571757091</v>
      </c>
      <c r="J122" s="24">
        <f t="shared" si="14"/>
        <v>6.6461096223000893E-2</v>
      </c>
      <c r="K122" s="5">
        <f t="shared" si="15"/>
        <v>7.0357484994324366</v>
      </c>
      <c r="M122" s="23">
        <f t="shared" si="12"/>
        <v>-1.2005699571757091</v>
      </c>
      <c r="N122" s="24">
        <f t="shared" si="16"/>
        <v>-7.1192636915404769E-2</v>
      </c>
      <c r="O122" s="23">
        <f t="shared" si="17"/>
        <v>8.2363184566081458</v>
      </c>
      <c r="Q122" s="23">
        <f t="shared" si="13"/>
        <v>-16.863681543391856</v>
      </c>
      <c r="R122" s="24" t="e">
        <f t="shared" si="18"/>
        <v>#DIV/0!</v>
      </c>
      <c r="S122" s="5">
        <f t="shared" si="19"/>
        <v>25.1</v>
      </c>
      <c r="U122" s="5" t="str">
        <f t="shared" si="20"/>
        <v>Very Lean</v>
      </c>
      <c r="V122" s="5" t="str">
        <f t="shared" si="20"/>
        <v>Very Lean</v>
      </c>
      <c r="W122" s="5" t="str">
        <f t="shared" si="20"/>
        <v>Very Lean</v>
      </c>
      <c r="X122" s="5" t="str">
        <f t="shared" si="20"/>
        <v>Very Lean</v>
      </c>
    </row>
    <row r="123" spans="2:24" x14ac:dyDescent="0.25">
      <c r="B123" s="5">
        <v>26382</v>
      </c>
      <c r="D123" s="23">
        <v>19.436961814264535</v>
      </c>
      <c r="E123" s="23">
        <v>19.461753417522509</v>
      </c>
      <c r="F123" s="25">
        <v>19.436961814264535</v>
      </c>
      <c r="G123" s="25"/>
      <c r="I123" s="23">
        <f t="shared" si="11"/>
        <v>2.4791603257973804E-2</v>
      </c>
      <c r="J123" s="24">
        <f t="shared" si="14"/>
        <v>1.2738627772178293E-3</v>
      </c>
      <c r="K123" s="5">
        <f t="shared" si="15"/>
        <v>5.6382465824774926</v>
      </c>
      <c r="M123" s="23">
        <f t="shared" si="12"/>
        <v>-2.4791603257973804E-2</v>
      </c>
      <c r="N123" s="24">
        <f t="shared" si="16"/>
        <v>-1.2754875733603369E-3</v>
      </c>
      <c r="O123" s="23">
        <f t="shared" si="17"/>
        <v>5.6630381857354664</v>
      </c>
      <c r="Q123" s="23">
        <f t="shared" si="13"/>
        <v>-19.436961814264535</v>
      </c>
      <c r="R123" s="24" t="e">
        <f t="shared" si="18"/>
        <v>#DIV/0!</v>
      </c>
      <c r="S123" s="5">
        <f t="shared" si="19"/>
        <v>25.1</v>
      </c>
      <c r="U123" s="5" t="str">
        <f t="shared" si="20"/>
        <v>Healthy Fitness Zone</v>
      </c>
      <c r="V123" s="5" t="str">
        <f t="shared" si="20"/>
        <v>Healthy Fitness Zone</v>
      </c>
      <c r="W123" s="5" t="str">
        <f t="shared" si="20"/>
        <v>Healthy Fitness Zone</v>
      </c>
      <c r="X123" s="5" t="str">
        <f t="shared" si="20"/>
        <v>Very Lean</v>
      </c>
    </row>
    <row r="124" spans="2:24" x14ac:dyDescent="0.25">
      <c r="B124" s="5">
        <v>26392</v>
      </c>
      <c r="D124" s="23">
        <v>15.381063184816174</v>
      </c>
      <c r="E124" s="23">
        <v>23.786666598047457</v>
      </c>
      <c r="F124" s="25">
        <v>15.381063184816174</v>
      </c>
      <c r="G124" s="25"/>
      <c r="I124" s="23">
        <f t="shared" si="11"/>
        <v>8.4056034132312831</v>
      </c>
      <c r="J124" s="24">
        <f t="shared" si="14"/>
        <v>0.35337458397475763</v>
      </c>
      <c r="K124" s="5">
        <f t="shared" si="15"/>
        <v>1.3133334019525442</v>
      </c>
      <c r="M124" s="23">
        <f t="shared" si="12"/>
        <v>-8.4056034132312831</v>
      </c>
      <c r="N124" s="24">
        <f t="shared" si="16"/>
        <v>-0.54649040266144266</v>
      </c>
      <c r="O124" s="23">
        <f t="shared" si="17"/>
        <v>9.7189368151838273</v>
      </c>
      <c r="Q124" s="23">
        <f t="shared" si="13"/>
        <v>-15.381063184816174</v>
      </c>
      <c r="R124" s="24" t="e">
        <f t="shared" si="18"/>
        <v>#DIV/0!</v>
      </c>
      <c r="S124" s="5">
        <f t="shared" si="19"/>
        <v>25.1</v>
      </c>
      <c r="U124" s="5" t="str">
        <f t="shared" si="20"/>
        <v>Very Lean</v>
      </c>
      <c r="V124" s="5" t="str">
        <f t="shared" si="20"/>
        <v>Healthy Fitness Zone</v>
      </c>
      <c r="W124" s="5" t="str">
        <f t="shared" si="20"/>
        <v>Very Lean</v>
      </c>
      <c r="X124" s="5" t="str">
        <f t="shared" si="20"/>
        <v>Very Lean</v>
      </c>
    </row>
    <row r="125" spans="2:24" x14ac:dyDescent="0.25">
      <c r="B125" s="5">
        <v>26414</v>
      </c>
      <c r="D125" s="23">
        <v>17.37285967469662</v>
      </c>
      <c r="E125" s="23">
        <v>20.638432716116853</v>
      </c>
      <c r="F125" s="25">
        <v>17.37285967469662</v>
      </c>
      <c r="G125" s="25"/>
      <c r="I125" s="23">
        <f t="shared" si="11"/>
        <v>3.2655730414202324</v>
      </c>
      <c r="J125" s="24">
        <f t="shared" si="14"/>
        <v>0.15822776304472475</v>
      </c>
      <c r="K125" s="5">
        <f t="shared" si="15"/>
        <v>4.4615672838831486</v>
      </c>
      <c r="M125" s="23">
        <f t="shared" si="12"/>
        <v>-3.2655730414202324</v>
      </c>
      <c r="N125" s="24">
        <f t="shared" si="16"/>
        <v>-0.18796980477408126</v>
      </c>
      <c r="O125" s="23">
        <f t="shared" si="17"/>
        <v>7.727140325303381</v>
      </c>
      <c r="Q125" s="23">
        <f t="shared" si="13"/>
        <v>-17.37285967469662</v>
      </c>
      <c r="R125" s="24" t="e">
        <f t="shared" si="18"/>
        <v>#DIV/0!</v>
      </c>
      <c r="S125" s="5">
        <f t="shared" si="19"/>
        <v>25.1</v>
      </c>
      <c r="U125" s="5" t="str">
        <f t="shared" si="20"/>
        <v>Very Lean</v>
      </c>
      <c r="V125" s="5" t="str">
        <f t="shared" si="20"/>
        <v>Healthy Fitness Zone</v>
      </c>
      <c r="W125" s="5" t="str">
        <f t="shared" si="20"/>
        <v>Very Lean</v>
      </c>
      <c r="X125" s="5" t="str">
        <f t="shared" si="20"/>
        <v>Very Lean</v>
      </c>
    </row>
    <row r="126" spans="2:24" x14ac:dyDescent="0.25">
      <c r="B126" s="5">
        <v>26420</v>
      </c>
      <c r="D126" s="23">
        <v>19.952987349156516</v>
      </c>
      <c r="E126" s="23">
        <v>17.396218855288438</v>
      </c>
      <c r="F126" s="25">
        <v>19.952987349156516</v>
      </c>
      <c r="G126" s="25"/>
      <c r="I126" s="23">
        <f t="shared" si="11"/>
        <v>-2.556768493868077</v>
      </c>
      <c r="J126" s="24">
        <f t="shared" si="14"/>
        <v>-0.14697265625000006</v>
      </c>
      <c r="K126" s="5">
        <f t="shared" si="15"/>
        <v>7.7037811447115629</v>
      </c>
      <c r="M126" s="23">
        <f t="shared" si="12"/>
        <v>2.556768493868077</v>
      </c>
      <c r="N126" s="24">
        <f t="shared" si="16"/>
        <v>0.12813963388676036</v>
      </c>
      <c r="O126" s="23">
        <f t="shared" si="17"/>
        <v>5.1470126508434859</v>
      </c>
      <c r="Q126" s="23">
        <f t="shared" si="13"/>
        <v>-19.952987349156516</v>
      </c>
      <c r="R126" s="24" t="e">
        <f t="shared" si="18"/>
        <v>#DIV/0!</v>
      </c>
      <c r="S126" s="5">
        <f t="shared" si="19"/>
        <v>25.1</v>
      </c>
      <c r="U126" s="5" t="str">
        <f t="shared" si="20"/>
        <v>Healthy Fitness Zone</v>
      </c>
      <c r="V126" s="5" t="str">
        <f t="shared" si="20"/>
        <v>Very Lean</v>
      </c>
      <c r="W126" s="5" t="str">
        <f t="shared" si="20"/>
        <v>Healthy Fitness Zone</v>
      </c>
      <c r="X126" s="5" t="str">
        <f t="shared" si="20"/>
        <v>Very Lean</v>
      </c>
    </row>
    <row r="127" spans="2:24" x14ac:dyDescent="0.25">
      <c r="B127" s="5">
        <v>26423</v>
      </c>
      <c r="D127" s="23">
        <v>31.477557628410707</v>
      </c>
      <c r="E127" s="23">
        <v>22.855110195907709</v>
      </c>
      <c r="F127" s="25">
        <v>31.477557628410707</v>
      </c>
      <c r="G127" s="25"/>
      <c r="I127" s="23">
        <f t="shared" si="11"/>
        <v>-8.6224474325029981</v>
      </c>
      <c r="J127" s="24">
        <f t="shared" si="14"/>
        <v>-0.37726562500000016</v>
      </c>
      <c r="K127" s="5">
        <f t="shared" si="15"/>
        <v>2.244889804092292</v>
      </c>
      <c r="M127" s="23">
        <f t="shared" si="12"/>
        <v>8.6224474325029981</v>
      </c>
      <c r="N127" s="24">
        <f t="shared" si="16"/>
        <v>0.27392364853366619</v>
      </c>
      <c r="O127" s="23">
        <f t="shared" si="17"/>
        <v>-6.3775576284107061</v>
      </c>
      <c r="Q127" s="23">
        <f t="shared" si="13"/>
        <v>-31.477557628410707</v>
      </c>
      <c r="R127" s="24" t="e">
        <f t="shared" si="18"/>
        <v>#DIV/0!</v>
      </c>
      <c r="S127" s="5">
        <f t="shared" si="19"/>
        <v>25.1</v>
      </c>
      <c r="U127" s="5" t="str">
        <f t="shared" si="20"/>
        <v>Needs Improvement and Health Risk</v>
      </c>
      <c r="V127" s="5" t="str">
        <f t="shared" si="20"/>
        <v>Healthy Fitness Zone</v>
      </c>
      <c r="W127" s="5" t="str">
        <f t="shared" si="20"/>
        <v>Needs Improvement and Health Risk</v>
      </c>
      <c r="X127" s="5" t="str">
        <f t="shared" si="20"/>
        <v>Very Lean</v>
      </c>
    </row>
    <row r="128" spans="2:24" x14ac:dyDescent="0.25">
      <c r="B128" s="5">
        <v>26437</v>
      </c>
      <c r="D128" s="23">
        <v>26.311718550156165</v>
      </c>
      <c r="E128" s="23">
        <v>19.244906525003667</v>
      </c>
      <c r="F128" s="25">
        <v>26.311718550156165</v>
      </c>
      <c r="G128" s="25"/>
      <c r="I128" s="23">
        <f t="shared" si="11"/>
        <v>-7.0668120251524975</v>
      </c>
      <c r="J128" s="24">
        <f t="shared" si="14"/>
        <v>-0.36720427901123054</v>
      </c>
      <c r="K128" s="5">
        <f t="shared" si="15"/>
        <v>5.8550934749963339</v>
      </c>
      <c r="M128" s="23">
        <f t="shared" si="12"/>
        <v>7.0668120251524975</v>
      </c>
      <c r="N128" s="24">
        <f t="shared" si="16"/>
        <v>0.26858040502681474</v>
      </c>
      <c r="O128" s="23">
        <f t="shared" si="17"/>
        <v>-1.2117185501561636</v>
      </c>
      <c r="Q128" s="23">
        <f t="shared" si="13"/>
        <v>-26.311718550156165</v>
      </c>
      <c r="R128" s="24" t="e">
        <f t="shared" si="18"/>
        <v>#DIV/0!</v>
      </c>
      <c r="S128" s="5">
        <f t="shared" si="19"/>
        <v>25.1</v>
      </c>
      <c r="U128" s="5" t="str">
        <f t="shared" si="20"/>
        <v>Needs Improvement</v>
      </c>
      <c r="V128" s="5" t="str">
        <f t="shared" si="20"/>
        <v>Healthy Fitness Zone</v>
      </c>
      <c r="W128" s="5" t="str">
        <f t="shared" si="20"/>
        <v>Needs Improvement</v>
      </c>
      <c r="X128" s="5" t="str">
        <f t="shared" si="20"/>
        <v>Very Lean</v>
      </c>
    </row>
    <row r="129" spans="2:24" x14ac:dyDescent="0.25">
      <c r="B129" s="5">
        <v>26450</v>
      </c>
      <c r="D129" s="23">
        <v>20.865597095804375</v>
      </c>
      <c r="E129" s="23">
        <v>17.791587465635899</v>
      </c>
      <c r="F129" s="25">
        <v>20.865597095804375</v>
      </c>
      <c r="G129" s="25"/>
      <c r="I129" s="23">
        <f t="shared" si="11"/>
        <v>-3.0740096301684758</v>
      </c>
      <c r="J129" s="24">
        <f t="shared" si="14"/>
        <v>-0.17277882797731595</v>
      </c>
      <c r="K129" s="5">
        <f t="shared" si="15"/>
        <v>7.308412534364102</v>
      </c>
      <c r="M129" s="23">
        <f t="shared" si="12"/>
        <v>3.0740096301684758</v>
      </c>
      <c r="N129" s="24">
        <f t="shared" si="16"/>
        <v>0.14732430689877518</v>
      </c>
      <c r="O129" s="23">
        <f t="shared" si="17"/>
        <v>4.2344029041956261</v>
      </c>
      <c r="Q129" s="23">
        <f t="shared" si="13"/>
        <v>-20.865597095804375</v>
      </c>
      <c r="R129" s="24" t="e">
        <f t="shared" si="18"/>
        <v>#DIV/0!</v>
      </c>
      <c r="S129" s="5">
        <f t="shared" si="19"/>
        <v>25.1</v>
      </c>
      <c r="U129" s="5" t="str">
        <f t="shared" si="20"/>
        <v>Healthy Fitness Zone</v>
      </c>
      <c r="V129" s="5" t="str">
        <f t="shared" si="20"/>
        <v>Very Lean</v>
      </c>
      <c r="W129" s="5" t="str">
        <f t="shared" si="20"/>
        <v>Healthy Fitness Zone</v>
      </c>
      <c r="X129" s="5" t="str">
        <f t="shared" si="20"/>
        <v>Very Lean</v>
      </c>
    </row>
    <row r="130" spans="2:24" x14ac:dyDescent="0.25">
      <c r="B130" s="5">
        <v>26451</v>
      </c>
      <c r="D130" s="23">
        <v>18.009718644504527</v>
      </c>
      <c r="E130" s="23">
        <v>19.461753417522509</v>
      </c>
      <c r="F130" s="25">
        <v>18.009718644504527</v>
      </c>
      <c r="G130" s="25"/>
      <c r="I130" s="23">
        <f t="shared" si="11"/>
        <v>1.4520347730179815</v>
      </c>
      <c r="J130" s="24">
        <f t="shared" si="14"/>
        <v>7.4609658331742768E-2</v>
      </c>
      <c r="K130" s="5">
        <f t="shared" si="15"/>
        <v>5.6382465824774926</v>
      </c>
      <c r="M130" s="23">
        <f t="shared" si="12"/>
        <v>-1.4520347730179815</v>
      </c>
      <c r="N130" s="24">
        <f t="shared" si="16"/>
        <v>-8.0625067036294559E-2</v>
      </c>
      <c r="O130" s="23">
        <f t="shared" si="17"/>
        <v>7.090281355495474</v>
      </c>
      <c r="Q130" s="23">
        <f t="shared" si="13"/>
        <v>-18.009718644504527</v>
      </c>
      <c r="R130" s="24" t="e">
        <f t="shared" si="18"/>
        <v>#DIV/0!</v>
      </c>
      <c r="S130" s="5">
        <f t="shared" si="19"/>
        <v>25.1</v>
      </c>
      <c r="U130" s="5" t="str">
        <f t="shared" si="20"/>
        <v>Very Lean</v>
      </c>
      <c r="V130" s="5" t="str">
        <f t="shared" si="20"/>
        <v>Healthy Fitness Zone</v>
      </c>
      <c r="W130" s="5" t="str">
        <f t="shared" si="20"/>
        <v>Very Lean</v>
      </c>
      <c r="X130" s="5" t="str">
        <f t="shared" si="20"/>
        <v>Very Lean</v>
      </c>
    </row>
    <row r="131" spans="2:24" x14ac:dyDescent="0.25">
      <c r="B131" s="5">
        <v>26456</v>
      </c>
      <c r="D131" s="23">
        <v>36.613891409601003</v>
      </c>
      <c r="E131" s="23">
        <v>17.961912756670085</v>
      </c>
      <c r="F131" s="25">
        <v>36.613891409601003</v>
      </c>
      <c r="G131" s="25"/>
      <c r="I131" s="23">
        <f t="shared" si="11"/>
        <v>-18.651978652930918</v>
      </c>
      <c r="J131" s="24">
        <f t="shared" si="14"/>
        <v>-1.0384182857142863</v>
      </c>
      <c r="K131" s="5">
        <f t="shared" si="15"/>
        <v>7.1380872433299167</v>
      </c>
      <c r="M131" s="23">
        <f t="shared" si="12"/>
        <v>18.651978652930918</v>
      </c>
      <c r="N131" s="24">
        <f t="shared" si="16"/>
        <v>0.50942355305177811</v>
      </c>
      <c r="O131" s="23">
        <f t="shared" si="17"/>
        <v>-11.513891409601001</v>
      </c>
      <c r="Q131" s="23">
        <f t="shared" si="13"/>
        <v>-36.613891409601003</v>
      </c>
      <c r="R131" s="24" t="e">
        <f t="shared" si="18"/>
        <v>#DIV/0!</v>
      </c>
      <c r="S131" s="5">
        <f t="shared" si="19"/>
        <v>25.1</v>
      </c>
      <c r="U131" s="5" t="str">
        <f t="shared" si="20"/>
        <v>Needs Improvement and Health Risk</v>
      </c>
      <c r="V131" s="5" t="str">
        <f t="shared" si="20"/>
        <v>Very Lean</v>
      </c>
      <c r="W131" s="5" t="str">
        <f t="shared" si="20"/>
        <v>Needs Improvement and Health Risk</v>
      </c>
      <c r="X131" s="5" t="str">
        <f t="shared" si="20"/>
        <v>Very Lean</v>
      </c>
    </row>
    <row r="132" spans="2:24" x14ac:dyDescent="0.25">
      <c r="B132" s="5">
        <v>26461</v>
      </c>
      <c r="D132" s="23">
        <v>27.348091274988352</v>
      </c>
      <c r="E132" s="23">
        <v>20.37945473336476</v>
      </c>
      <c r="F132" s="25">
        <v>27.348091274988352</v>
      </c>
      <c r="G132" s="25"/>
      <c r="I132" s="23">
        <f t="shared" ref="I132:I159" si="21">E132-D132</f>
        <v>-6.9686365416235923</v>
      </c>
      <c r="J132" s="24">
        <f t="shared" si="14"/>
        <v>-0.34194420963651723</v>
      </c>
      <c r="K132" s="5">
        <f t="shared" si="15"/>
        <v>4.7205452666352414</v>
      </c>
      <c r="M132" s="23">
        <f t="shared" ref="M132:M159" si="22">F132-E132</f>
        <v>6.9686365416235923</v>
      </c>
      <c r="N132" s="24">
        <f t="shared" si="16"/>
        <v>0.25481253779479934</v>
      </c>
      <c r="O132" s="23">
        <f t="shared" si="17"/>
        <v>-2.2480912749883508</v>
      </c>
      <c r="Q132" s="23">
        <f t="shared" ref="Q132:Q159" si="23">G132-F132</f>
        <v>-27.348091274988352</v>
      </c>
      <c r="R132" s="24" t="e">
        <f t="shared" si="18"/>
        <v>#DIV/0!</v>
      </c>
      <c r="S132" s="5">
        <f t="shared" si="19"/>
        <v>25.1</v>
      </c>
      <c r="U132" s="5" t="str">
        <f t="shared" si="20"/>
        <v>Needs Improvement</v>
      </c>
      <c r="V132" s="5" t="str">
        <f t="shared" si="20"/>
        <v>Healthy Fitness Zone</v>
      </c>
      <c r="W132" s="5" t="str">
        <f t="shared" si="20"/>
        <v>Needs Improvement</v>
      </c>
      <c r="X132" s="5" t="str">
        <f t="shared" ref="X132:X159" si="24">IF(G132&lt;=18.2,"Very Lean",IF(G132&lt;=25.1,"Healthy Fitness Zone",IF(G132&lt;=27.4,"Needs Improvement",IF(G132&gt;27.4,"Needs Improvement and Health Risk"))))</f>
        <v>Very Lean</v>
      </c>
    </row>
    <row r="133" spans="2:24" x14ac:dyDescent="0.25">
      <c r="B133" s="5">
        <v>26465</v>
      </c>
      <c r="D133" s="23">
        <v>22.910553749083846</v>
      </c>
      <c r="E133" s="23">
        <v>21.511646662996135</v>
      </c>
      <c r="F133" s="25">
        <v>22.910553749083846</v>
      </c>
      <c r="G133" s="25"/>
      <c r="I133" s="23">
        <f t="shared" si="21"/>
        <v>-1.3989070860877106</v>
      </c>
      <c r="J133" s="24">
        <f t="shared" ref="J133:J159" si="25">I133/E133</f>
        <v>-6.5030218653325131E-2</v>
      </c>
      <c r="K133" s="5">
        <f t="shared" ref="K133:K159" si="26">25.1-E133</f>
        <v>3.5883533370038663</v>
      </c>
      <c r="M133" s="23">
        <f t="shared" si="22"/>
        <v>1.3989070860877106</v>
      </c>
      <c r="N133" s="24">
        <f t="shared" ref="N133:N159" si="27">M133/F133</f>
        <v>6.1059505650039148E-2</v>
      </c>
      <c r="O133" s="23">
        <f t="shared" ref="O133:O159" si="28">25.1-F133</f>
        <v>2.1894462509161556</v>
      </c>
      <c r="Q133" s="23">
        <f t="shared" si="23"/>
        <v>-22.910553749083846</v>
      </c>
      <c r="R133" s="24" t="e">
        <f t="shared" ref="R133:R159" si="29">Q133/G133</f>
        <v>#DIV/0!</v>
      </c>
      <c r="S133" s="5">
        <f t="shared" ref="S133:S159" si="30">25.1-G133</f>
        <v>25.1</v>
      </c>
      <c r="U133" s="5" t="str">
        <f t="shared" ref="U133:W159" si="31">IF(D133&lt;=18.2,"Very Lean",IF(D133&lt;=25.1,"Healthy Fitness Zone",IF(D133&lt;=27.4,"Needs Improvement",IF(D133&gt;27.4,"Needs Improvement and Health Risk"))))</f>
        <v>Healthy Fitness Zone</v>
      </c>
      <c r="V133" s="5" t="str">
        <f t="shared" si="31"/>
        <v>Healthy Fitness Zone</v>
      </c>
      <c r="W133" s="5" t="str">
        <f t="shared" si="31"/>
        <v>Healthy Fitness Zone</v>
      </c>
      <c r="X133" s="5" t="str">
        <f t="shared" si="24"/>
        <v>Very Lean</v>
      </c>
    </row>
    <row r="134" spans="2:24" x14ac:dyDescent="0.25">
      <c r="B134" s="5">
        <v>26469</v>
      </c>
      <c r="D134" s="23">
        <v>18.145197580717738</v>
      </c>
      <c r="E134" s="23">
        <v>19.171343228277056</v>
      </c>
      <c r="F134" s="25">
        <v>18.145197580717738</v>
      </c>
      <c r="G134" s="25"/>
      <c r="I134" s="23">
        <f t="shared" si="21"/>
        <v>1.0261456475593178</v>
      </c>
      <c r="J134" s="24">
        <f t="shared" si="25"/>
        <v>5.3524973985432024E-2</v>
      </c>
      <c r="K134" s="5">
        <f t="shared" si="26"/>
        <v>5.9286567717229453</v>
      </c>
      <c r="M134" s="23">
        <f t="shared" si="22"/>
        <v>-1.0261456475593178</v>
      </c>
      <c r="N134" s="24">
        <f t="shared" si="27"/>
        <v>-5.6551913694771042E-2</v>
      </c>
      <c r="O134" s="23">
        <f t="shared" si="28"/>
        <v>6.9548024192822631</v>
      </c>
      <c r="Q134" s="23">
        <f t="shared" si="23"/>
        <v>-18.145197580717738</v>
      </c>
      <c r="R134" s="24" t="e">
        <f t="shared" si="29"/>
        <v>#DIV/0!</v>
      </c>
      <c r="S134" s="5">
        <f t="shared" si="30"/>
        <v>25.1</v>
      </c>
      <c r="U134" s="5" t="str">
        <f t="shared" si="31"/>
        <v>Very Lean</v>
      </c>
      <c r="V134" s="5" t="str">
        <f t="shared" si="31"/>
        <v>Healthy Fitness Zone</v>
      </c>
      <c r="W134" s="5" t="str">
        <f t="shared" si="31"/>
        <v>Very Lean</v>
      </c>
      <c r="X134" s="5" t="str">
        <f t="shared" si="24"/>
        <v>Very Lean</v>
      </c>
    </row>
    <row r="135" spans="2:24" x14ac:dyDescent="0.25">
      <c r="B135" s="5">
        <v>26475</v>
      </c>
      <c r="D135" s="23">
        <v>20.449089296702937</v>
      </c>
      <c r="E135" s="25">
        <v>27.181334620872573</v>
      </c>
      <c r="F135" s="25">
        <v>20.449089296702937</v>
      </c>
      <c r="G135" s="25"/>
      <c r="I135" s="23">
        <f t="shared" si="21"/>
        <v>6.7322453241696358</v>
      </c>
      <c r="J135" s="24">
        <f t="shared" si="25"/>
        <v>0.24767898331967622</v>
      </c>
      <c r="K135" s="5">
        <f t="shared" si="26"/>
        <v>-2.0813346208725712</v>
      </c>
      <c r="M135" s="23">
        <f t="shared" si="22"/>
        <v>-6.7322453241696358</v>
      </c>
      <c r="N135" s="24">
        <f t="shared" si="27"/>
        <v>-0.32921981152750379</v>
      </c>
      <c r="O135" s="23">
        <f t="shared" si="28"/>
        <v>4.6509107032970647</v>
      </c>
      <c r="Q135" s="23">
        <f t="shared" si="23"/>
        <v>-20.449089296702937</v>
      </c>
      <c r="R135" s="24" t="e">
        <f t="shared" si="29"/>
        <v>#DIV/0!</v>
      </c>
      <c r="S135" s="5">
        <f t="shared" si="30"/>
        <v>25.1</v>
      </c>
      <c r="U135" s="5" t="str">
        <f t="shared" si="31"/>
        <v>Healthy Fitness Zone</v>
      </c>
      <c r="V135" s="5" t="str">
        <f t="shared" si="31"/>
        <v>Needs Improvement</v>
      </c>
      <c r="W135" s="5" t="str">
        <f t="shared" si="31"/>
        <v>Healthy Fitness Zone</v>
      </c>
      <c r="X135" s="5" t="str">
        <f t="shared" si="24"/>
        <v>Very Lean</v>
      </c>
    </row>
    <row r="136" spans="2:24" x14ac:dyDescent="0.25">
      <c r="B136" s="5">
        <v>26476</v>
      </c>
      <c r="D136" s="23">
        <v>23.099897168497762</v>
      </c>
      <c r="E136" s="25">
        <v>26.513507572469688</v>
      </c>
      <c r="F136" s="25">
        <v>23.099897168497762</v>
      </c>
      <c r="G136" s="25"/>
      <c r="I136" s="23">
        <f t="shared" si="21"/>
        <v>3.4136104039719264</v>
      </c>
      <c r="J136" s="24">
        <f t="shared" si="25"/>
        <v>0.12874986059997773</v>
      </c>
      <c r="K136" s="5">
        <f t="shared" si="26"/>
        <v>-1.4135075724696868</v>
      </c>
      <c r="M136" s="23">
        <f t="shared" si="22"/>
        <v>-3.4136104039719264</v>
      </c>
      <c r="N136" s="24">
        <f t="shared" si="27"/>
        <v>-0.14777600000000005</v>
      </c>
      <c r="O136" s="23">
        <f t="shared" si="28"/>
        <v>2.0001028315022396</v>
      </c>
      <c r="Q136" s="23">
        <f t="shared" si="23"/>
        <v>-23.099897168497762</v>
      </c>
      <c r="R136" s="24" t="e">
        <f t="shared" si="29"/>
        <v>#DIV/0!</v>
      </c>
      <c r="S136" s="5">
        <f t="shared" si="30"/>
        <v>25.1</v>
      </c>
      <c r="U136" s="5" t="str">
        <f t="shared" si="31"/>
        <v>Healthy Fitness Zone</v>
      </c>
      <c r="V136" s="5" t="str">
        <f t="shared" si="31"/>
        <v>Needs Improvement</v>
      </c>
      <c r="W136" s="5" t="str">
        <f t="shared" si="31"/>
        <v>Healthy Fitness Zone</v>
      </c>
      <c r="X136" s="5" t="str">
        <f t="shared" si="24"/>
        <v>Very Lean</v>
      </c>
    </row>
    <row r="137" spans="2:24" x14ac:dyDescent="0.25">
      <c r="B137" s="5">
        <v>26478</v>
      </c>
      <c r="D137" s="23">
        <v>18.744998521977692</v>
      </c>
      <c r="E137" s="25">
        <v>25.970217327960324</v>
      </c>
      <c r="F137" s="25">
        <v>18.744998521977692</v>
      </c>
      <c r="G137" s="25"/>
      <c r="I137" s="23">
        <f t="shared" si="21"/>
        <v>7.2252188059826317</v>
      </c>
      <c r="J137" s="24">
        <f t="shared" si="25"/>
        <v>0.27821171901413938</v>
      </c>
      <c r="K137" s="5">
        <f t="shared" si="26"/>
        <v>-0.87021732796032225</v>
      </c>
      <c r="M137" s="23">
        <f t="shared" si="22"/>
        <v>-7.2252188059826317</v>
      </c>
      <c r="N137" s="24">
        <f t="shared" si="27"/>
        <v>-0.38544781945495371</v>
      </c>
      <c r="O137" s="23">
        <f t="shared" si="28"/>
        <v>6.3550014780223094</v>
      </c>
      <c r="Q137" s="23">
        <f t="shared" si="23"/>
        <v>-18.744998521977692</v>
      </c>
      <c r="R137" s="24" t="e">
        <f t="shared" si="29"/>
        <v>#DIV/0!</v>
      </c>
      <c r="S137" s="5">
        <f t="shared" si="30"/>
        <v>25.1</v>
      </c>
      <c r="U137" s="5" t="str">
        <f t="shared" si="31"/>
        <v>Healthy Fitness Zone</v>
      </c>
      <c r="V137" s="5" t="str">
        <f t="shared" si="31"/>
        <v>Needs Improvement</v>
      </c>
      <c r="W137" s="5" t="str">
        <f t="shared" si="31"/>
        <v>Healthy Fitness Zone</v>
      </c>
      <c r="X137" s="5" t="str">
        <f t="shared" si="24"/>
        <v>Very Lean</v>
      </c>
    </row>
    <row r="138" spans="2:24" x14ac:dyDescent="0.25">
      <c r="B138" s="5">
        <v>26493</v>
      </c>
      <c r="D138" s="23">
        <v>19.691715619047272</v>
      </c>
      <c r="E138" s="23">
        <v>30.764470920182589</v>
      </c>
      <c r="F138" s="25">
        <v>19.691715619047272</v>
      </c>
      <c r="G138" s="25"/>
      <c r="I138" s="23">
        <f t="shared" si="21"/>
        <v>11.072755301135317</v>
      </c>
      <c r="J138" s="24">
        <f t="shared" si="25"/>
        <v>0.35992022517998823</v>
      </c>
      <c r="K138" s="5">
        <f t="shared" si="26"/>
        <v>-5.6644709201825876</v>
      </c>
      <c r="M138" s="23">
        <f t="shared" si="22"/>
        <v>-11.072755301135317</v>
      </c>
      <c r="N138" s="24">
        <f t="shared" si="27"/>
        <v>-0.5623052615296219</v>
      </c>
      <c r="O138" s="23">
        <f t="shared" si="28"/>
        <v>5.408284380952729</v>
      </c>
      <c r="Q138" s="23">
        <f t="shared" si="23"/>
        <v>-19.691715619047272</v>
      </c>
      <c r="R138" s="24" t="e">
        <f t="shared" si="29"/>
        <v>#DIV/0!</v>
      </c>
      <c r="S138" s="5">
        <f t="shared" si="30"/>
        <v>25.1</v>
      </c>
      <c r="U138" s="5" t="str">
        <f t="shared" si="31"/>
        <v>Healthy Fitness Zone</v>
      </c>
      <c r="V138" s="5" t="str">
        <f t="shared" si="31"/>
        <v>Needs Improvement and Health Risk</v>
      </c>
      <c r="W138" s="5" t="str">
        <f t="shared" si="31"/>
        <v>Healthy Fitness Zone</v>
      </c>
      <c r="X138" s="5" t="str">
        <f t="shared" si="24"/>
        <v>Very Lean</v>
      </c>
    </row>
    <row r="139" spans="2:24" x14ac:dyDescent="0.25">
      <c r="B139" s="5">
        <v>26510</v>
      </c>
      <c r="D139" s="23">
        <v>22.520861429078415</v>
      </c>
      <c r="E139" s="23">
        <v>18.920936279372558</v>
      </c>
      <c r="F139" s="25">
        <v>22.520861429078415</v>
      </c>
      <c r="G139" s="25"/>
      <c r="I139" s="23">
        <f t="shared" si="21"/>
        <v>-3.5999251497058573</v>
      </c>
      <c r="J139" s="24">
        <f t="shared" si="25"/>
        <v>-0.1902614699691402</v>
      </c>
      <c r="K139" s="5">
        <f t="shared" si="26"/>
        <v>6.1790637206274432</v>
      </c>
      <c r="M139" s="23">
        <f t="shared" si="22"/>
        <v>3.5999251497058573</v>
      </c>
      <c r="N139" s="24">
        <f t="shared" si="27"/>
        <v>0.1598484658787393</v>
      </c>
      <c r="O139" s="23">
        <f t="shared" si="28"/>
        <v>2.5791385709215859</v>
      </c>
      <c r="Q139" s="23">
        <f t="shared" si="23"/>
        <v>-22.520861429078415</v>
      </c>
      <c r="R139" s="24" t="e">
        <f t="shared" si="29"/>
        <v>#DIV/0!</v>
      </c>
      <c r="S139" s="5">
        <f t="shared" si="30"/>
        <v>25.1</v>
      </c>
      <c r="U139" s="5" t="str">
        <f t="shared" si="31"/>
        <v>Healthy Fitness Zone</v>
      </c>
      <c r="V139" s="5" t="str">
        <f t="shared" si="31"/>
        <v>Healthy Fitness Zone</v>
      </c>
      <c r="W139" s="5" t="str">
        <f t="shared" si="31"/>
        <v>Healthy Fitness Zone</v>
      </c>
      <c r="X139" s="5" t="str">
        <f t="shared" si="24"/>
        <v>Very Lean</v>
      </c>
    </row>
    <row r="140" spans="2:24" x14ac:dyDescent="0.25">
      <c r="B140" s="5">
        <v>26519</v>
      </c>
      <c r="D140" s="23">
        <v>24.798040644907712</v>
      </c>
      <c r="E140" s="23">
        <v>20.177555148009702</v>
      </c>
      <c r="F140" s="25">
        <v>24.798040644907712</v>
      </c>
      <c r="G140" s="25"/>
      <c r="I140" s="23">
        <f t="shared" si="21"/>
        <v>-4.6204854968980094</v>
      </c>
      <c r="J140" s="24">
        <f t="shared" si="25"/>
        <v>-0.2289913452350926</v>
      </c>
      <c r="K140" s="5">
        <f t="shared" si="26"/>
        <v>4.9224448519902992</v>
      </c>
      <c r="M140" s="23">
        <f t="shared" si="22"/>
        <v>4.6204854968980094</v>
      </c>
      <c r="N140" s="24">
        <f t="shared" si="27"/>
        <v>0.18632461987866078</v>
      </c>
      <c r="O140" s="23">
        <f t="shared" si="28"/>
        <v>0.30195935509228988</v>
      </c>
      <c r="Q140" s="23">
        <f t="shared" si="23"/>
        <v>-24.798040644907712</v>
      </c>
      <c r="R140" s="24" t="e">
        <f t="shared" si="29"/>
        <v>#DIV/0!</v>
      </c>
      <c r="S140" s="5">
        <f t="shared" si="30"/>
        <v>25.1</v>
      </c>
      <c r="U140" s="5" t="str">
        <f t="shared" si="31"/>
        <v>Healthy Fitness Zone</v>
      </c>
      <c r="V140" s="5" t="str">
        <f t="shared" si="31"/>
        <v>Healthy Fitness Zone</v>
      </c>
      <c r="W140" s="5" t="str">
        <f t="shared" si="31"/>
        <v>Healthy Fitness Zone</v>
      </c>
      <c r="X140" s="5" t="str">
        <f t="shared" si="24"/>
        <v>Very Lean</v>
      </c>
    </row>
    <row r="141" spans="2:24" x14ac:dyDescent="0.25">
      <c r="B141" s="5">
        <v>26532</v>
      </c>
      <c r="D141" s="23">
        <v>25.384278533737213</v>
      </c>
      <c r="E141" s="23">
        <v>21.491540511530626</v>
      </c>
      <c r="F141" s="25">
        <v>25.384278533737213</v>
      </c>
      <c r="G141" s="25"/>
      <c r="I141" s="23">
        <f t="shared" si="21"/>
        <v>-3.8927380222065864</v>
      </c>
      <c r="J141" s="24">
        <f t="shared" si="25"/>
        <v>-0.18112885021518385</v>
      </c>
      <c r="K141" s="5">
        <f t="shared" si="26"/>
        <v>3.608459488469375</v>
      </c>
      <c r="M141" s="23">
        <f t="shared" si="22"/>
        <v>3.8927380222065864</v>
      </c>
      <c r="N141" s="24">
        <f t="shared" si="27"/>
        <v>0.1533523206906553</v>
      </c>
      <c r="O141" s="23">
        <f t="shared" si="28"/>
        <v>-0.28427853373721135</v>
      </c>
      <c r="Q141" s="23">
        <f t="shared" si="23"/>
        <v>-25.384278533737213</v>
      </c>
      <c r="R141" s="24" t="e">
        <f t="shared" si="29"/>
        <v>#DIV/0!</v>
      </c>
      <c r="S141" s="5">
        <f t="shared" si="30"/>
        <v>25.1</v>
      </c>
      <c r="U141" s="5" t="str">
        <f t="shared" si="31"/>
        <v>Needs Improvement</v>
      </c>
      <c r="V141" s="5" t="str">
        <f t="shared" si="31"/>
        <v>Healthy Fitness Zone</v>
      </c>
      <c r="W141" s="5" t="str">
        <f t="shared" si="31"/>
        <v>Needs Improvement</v>
      </c>
      <c r="X141" s="5" t="str">
        <f t="shared" si="24"/>
        <v>Very Lean</v>
      </c>
    </row>
    <row r="142" spans="2:24" x14ac:dyDescent="0.25">
      <c r="B142" s="5">
        <v>26563</v>
      </c>
      <c r="D142" s="23">
        <v>20.157868598565475</v>
      </c>
      <c r="E142" s="23">
        <v>19.91898876678448</v>
      </c>
      <c r="F142" s="25">
        <v>20.157868598565475</v>
      </c>
      <c r="G142" s="25"/>
      <c r="I142" s="23">
        <f t="shared" si="21"/>
        <v>-0.23887983178099503</v>
      </c>
      <c r="J142" s="24">
        <f t="shared" si="25"/>
        <v>-1.1992568226120716E-2</v>
      </c>
      <c r="K142" s="5">
        <f t="shared" si="26"/>
        <v>5.1810112332155214</v>
      </c>
      <c r="M142" s="23">
        <f t="shared" si="22"/>
        <v>0.23887983178099503</v>
      </c>
      <c r="N142" s="24">
        <f t="shared" si="27"/>
        <v>1.1850450885367653E-2</v>
      </c>
      <c r="O142" s="23">
        <f t="shared" si="28"/>
        <v>4.9421314014345263</v>
      </c>
      <c r="Q142" s="23">
        <f t="shared" si="23"/>
        <v>-20.157868598565475</v>
      </c>
      <c r="R142" s="24" t="e">
        <f t="shared" si="29"/>
        <v>#DIV/0!</v>
      </c>
      <c r="S142" s="5">
        <f t="shared" si="30"/>
        <v>25.1</v>
      </c>
      <c r="U142" s="5" t="str">
        <f t="shared" si="31"/>
        <v>Healthy Fitness Zone</v>
      </c>
      <c r="V142" s="5" t="str">
        <f t="shared" si="31"/>
        <v>Healthy Fitness Zone</v>
      </c>
      <c r="W142" s="5" t="str">
        <f t="shared" si="31"/>
        <v>Healthy Fitness Zone</v>
      </c>
      <c r="X142" s="5" t="str">
        <f t="shared" si="24"/>
        <v>Very Lean</v>
      </c>
    </row>
    <row r="143" spans="2:24" x14ac:dyDescent="0.25">
      <c r="B143" s="5">
        <v>26565</v>
      </c>
      <c r="D143" s="23">
        <v>20.37945473336476</v>
      </c>
      <c r="E143" s="23">
        <v>19.706456182437343</v>
      </c>
      <c r="F143" s="25">
        <v>20.37945473336476</v>
      </c>
      <c r="G143" s="25"/>
      <c r="I143" s="23">
        <f t="shared" si="21"/>
        <v>-0.67299855092741723</v>
      </c>
      <c r="J143" s="24">
        <f t="shared" si="25"/>
        <v>-3.4151170798898005E-2</v>
      </c>
      <c r="K143" s="5">
        <f t="shared" si="26"/>
        <v>5.3935438175626587</v>
      </c>
      <c r="M143" s="23">
        <f t="shared" si="22"/>
        <v>0.67299855092741723</v>
      </c>
      <c r="N143" s="24">
        <f t="shared" si="27"/>
        <v>3.3023383585705064E-2</v>
      </c>
      <c r="O143" s="23">
        <f t="shared" si="28"/>
        <v>4.7205452666352414</v>
      </c>
      <c r="Q143" s="23">
        <f t="shared" si="23"/>
        <v>-20.37945473336476</v>
      </c>
      <c r="R143" s="24" t="e">
        <f t="shared" si="29"/>
        <v>#DIV/0!</v>
      </c>
      <c r="S143" s="5">
        <f t="shared" si="30"/>
        <v>25.1</v>
      </c>
      <c r="U143" s="5" t="str">
        <f t="shared" si="31"/>
        <v>Healthy Fitness Zone</v>
      </c>
      <c r="V143" s="5" t="str">
        <f t="shared" si="31"/>
        <v>Healthy Fitness Zone</v>
      </c>
      <c r="W143" s="5" t="str">
        <f t="shared" si="31"/>
        <v>Healthy Fitness Zone</v>
      </c>
      <c r="X143" s="5" t="str">
        <f t="shared" si="24"/>
        <v>Very Lean</v>
      </c>
    </row>
    <row r="144" spans="2:24" x14ac:dyDescent="0.25">
      <c r="B144" s="5">
        <v>26575</v>
      </c>
      <c r="D144" s="23">
        <v>20.37945473336476</v>
      </c>
      <c r="E144" s="25">
        <v>18.404910744480578</v>
      </c>
      <c r="F144" s="25">
        <v>20.37945473336476</v>
      </c>
      <c r="G144" s="25"/>
      <c r="I144" s="23">
        <f t="shared" si="21"/>
        <v>-1.9745439888841823</v>
      </c>
      <c r="J144" s="24">
        <f t="shared" si="25"/>
        <v>-0.10728354058855327</v>
      </c>
      <c r="K144" s="5">
        <f t="shared" si="26"/>
        <v>6.6950892555194237</v>
      </c>
      <c r="M144" s="23">
        <f t="shared" si="22"/>
        <v>1.9745439888841823</v>
      </c>
      <c r="N144" s="24">
        <f t="shared" si="27"/>
        <v>9.6888950892857095E-2</v>
      </c>
      <c r="O144" s="23">
        <f t="shared" si="28"/>
        <v>4.7205452666352414</v>
      </c>
      <c r="Q144" s="23">
        <f t="shared" si="23"/>
        <v>-20.37945473336476</v>
      </c>
      <c r="R144" s="24" t="e">
        <f t="shared" si="29"/>
        <v>#DIV/0!</v>
      </c>
      <c r="S144" s="5">
        <f t="shared" si="30"/>
        <v>25.1</v>
      </c>
      <c r="U144" s="5" t="str">
        <f t="shared" si="31"/>
        <v>Healthy Fitness Zone</v>
      </c>
      <c r="V144" s="5" t="str">
        <f t="shared" si="31"/>
        <v>Healthy Fitness Zone</v>
      </c>
      <c r="W144" s="5" t="str">
        <f t="shared" si="31"/>
        <v>Healthy Fitness Zone</v>
      </c>
      <c r="X144" s="5" t="str">
        <f t="shared" si="24"/>
        <v>Very Lean</v>
      </c>
    </row>
    <row r="145" spans="2:24" x14ac:dyDescent="0.25">
      <c r="B145" s="5">
        <v>26580</v>
      </c>
      <c r="D145" s="23">
        <v>20.527900293337243</v>
      </c>
      <c r="E145" s="23">
        <v>31.387684669046589</v>
      </c>
      <c r="F145" s="25">
        <v>20.527900293337243</v>
      </c>
      <c r="G145" s="25"/>
      <c r="I145" s="23">
        <f t="shared" si="21"/>
        <v>10.859784375709346</v>
      </c>
      <c r="J145" s="24">
        <f t="shared" si="25"/>
        <v>0.34598870513118402</v>
      </c>
      <c r="K145" s="5">
        <f t="shared" si="26"/>
        <v>-6.2876846690465875</v>
      </c>
      <c r="M145" s="23">
        <f t="shared" si="22"/>
        <v>-10.859784375709346</v>
      </c>
      <c r="N145" s="24">
        <f t="shared" si="27"/>
        <v>-0.52902558082056328</v>
      </c>
      <c r="O145" s="23">
        <f t="shared" si="28"/>
        <v>4.5720997066627582</v>
      </c>
      <c r="Q145" s="23">
        <f t="shared" si="23"/>
        <v>-20.527900293337243</v>
      </c>
      <c r="R145" s="24" t="e">
        <f t="shared" si="29"/>
        <v>#DIV/0!</v>
      </c>
      <c r="S145" s="5">
        <f t="shared" si="30"/>
        <v>25.1</v>
      </c>
      <c r="U145" s="5" t="str">
        <f t="shared" si="31"/>
        <v>Healthy Fitness Zone</v>
      </c>
      <c r="V145" s="5" t="str">
        <f t="shared" si="31"/>
        <v>Needs Improvement and Health Risk</v>
      </c>
      <c r="W145" s="5" t="str">
        <f t="shared" si="31"/>
        <v>Healthy Fitness Zone</v>
      </c>
      <c r="X145" s="5" t="str">
        <f t="shared" si="24"/>
        <v>Very Lean</v>
      </c>
    </row>
    <row r="146" spans="2:24" x14ac:dyDescent="0.25">
      <c r="B146" s="5">
        <v>26597</v>
      </c>
      <c r="D146" s="23">
        <v>35.028532591574475</v>
      </c>
      <c r="E146" s="23">
        <v>18.064251500567565</v>
      </c>
      <c r="F146" s="25">
        <v>35.028532591574475</v>
      </c>
      <c r="G146" s="25"/>
      <c r="I146" s="23">
        <f t="shared" si="21"/>
        <v>-16.96428109100691</v>
      </c>
      <c r="J146" s="24">
        <f t="shared" si="25"/>
        <v>-0.93910788888617425</v>
      </c>
      <c r="K146" s="5">
        <f t="shared" si="26"/>
        <v>7.0357484994324366</v>
      </c>
      <c r="M146" s="23">
        <f t="shared" si="22"/>
        <v>16.96428109100691</v>
      </c>
      <c r="N146" s="24">
        <f t="shared" si="27"/>
        <v>0.48429893677839597</v>
      </c>
      <c r="O146" s="23">
        <f t="shared" si="28"/>
        <v>-9.9285325915744735</v>
      </c>
      <c r="Q146" s="23">
        <f t="shared" si="23"/>
        <v>-35.028532591574475</v>
      </c>
      <c r="R146" s="24" t="e">
        <f t="shared" si="29"/>
        <v>#DIV/0!</v>
      </c>
      <c r="S146" s="5">
        <f t="shared" si="30"/>
        <v>25.1</v>
      </c>
      <c r="U146" s="5" t="str">
        <f t="shared" si="31"/>
        <v>Needs Improvement and Health Risk</v>
      </c>
      <c r="V146" s="5" t="str">
        <f t="shared" si="31"/>
        <v>Very Lean</v>
      </c>
      <c r="W146" s="5" t="str">
        <f t="shared" si="31"/>
        <v>Needs Improvement and Health Risk</v>
      </c>
      <c r="X146" s="5" t="str">
        <f t="shared" si="24"/>
        <v>Very Lean</v>
      </c>
    </row>
    <row r="147" spans="2:24" x14ac:dyDescent="0.25">
      <c r="B147" s="5">
        <v>26617</v>
      </c>
      <c r="D147" s="23">
        <v>27.17734483764422</v>
      </c>
      <c r="E147" s="23">
        <v>17.396218855288438</v>
      </c>
      <c r="F147" s="25">
        <v>27.17734483764422</v>
      </c>
      <c r="G147" s="25"/>
      <c r="I147" s="23">
        <f t="shared" si="21"/>
        <v>-9.7811259823557819</v>
      </c>
      <c r="J147" s="24">
        <f t="shared" si="25"/>
        <v>-0.56225585937500011</v>
      </c>
      <c r="K147" s="5">
        <f t="shared" si="26"/>
        <v>7.7037811447115629</v>
      </c>
      <c r="M147" s="23">
        <f t="shared" si="22"/>
        <v>9.7811259823557819</v>
      </c>
      <c r="N147" s="24">
        <f t="shared" si="27"/>
        <v>0.35989998437255827</v>
      </c>
      <c r="O147" s="23">
        <f t="shared" si="28"/>
        <v>-2.077344837644219</v>
      </c>
      <c r="Q147" s="23">
        <f t="shared" si="23"/>
        <v>-27.17734483764422</v>
      </c>
      <c r="R147" s="24" t="e">
        <f t="shared" si="29"/>
        <v>#DIV/0!</v>
      </c>
      <c r="S147" s="5">
        <f t="shared" si="30"/>
        <v>25.1</v>
      </c>
      <c r="U147" s="5" t="str">
        <f t="shared" si="31"/>
        <v>Needs Improvement</v>
      </c>
      <c r="V147" s="5" t="str">
        <f t="shared" si="31"/>
        <v>Very Lean</v>
      </c>
      <c r="W147" s="5" t="str">
        <f t="shared" si="31"/>
        <v>Needs Improvement</v>
      </c>
      <c r="X147" s="5" t="str">
        <f t="shared" si="24"/>
        <v>Very Lean</v>
      </c>
    </row>
    <row r="148" spans="2:24" x14ac:dyDescent="0.25">
      <c r="B148" s="5">
        <v>26618</v>
      </c>
      <c r="D148" s="23">
        <v>21.026421550296977</v>
      </c>
      <c r="E148" s="23">
        <v>22.855110195907709</v>
      </c>
      <c r="F148" s="25">
        <v>21.026421550296977</v>
      </c>
      <c r="G148" s="25"/>
      <c r="I148" s="23">
        <f t="shared" si="21"/>
        <v>1.8286886456107325</v>
      </c>
      <c r="J148" s="24">
        <f t="shared" si="25"/>
        <v>8.0012243648607123E-2</v>
      </c>
      <c r="K148" s="5">
        <f t="shared" si="26"/>
        <v>2.244889804092292</v>
      </c>
      <c r="M148" s="23">
        <f t="shared" si="22"/>
        <v>-1.8286886456107325</v>
      </c>
      <c r="N148" s="24">
        <f t="shared" si="27"/>
        <v>-8.6970987490018442E-2</v>
      </c>
      <c r="O148" s="23">
        <f t="shared" si="28"/>
        <v>4.0735784497030245</v>
      </c>
      <c r="Q148" s="23">
        <f t="shared" si="23"/>
        <v>-21.026421550296977</v>
      </c>
      <c r="R148" s="24" t="e">
        <f t="shared" si="29"/>
        <v>#DIV/0!</v>
      </c>
      <c r="S148" s="5">
        <f t="shared" si="30"/>
        <v>25.1</v>
      </c>
      <c r="U148" s="5" t="str">
        <f t="shared" si="31"/>
        <v>Healthy Fitness Zone</v>
      </c>
      <c r="V148" s="5" t="str">
        <f t="shared" si="31"/>
        <v>Healthy Fitness Zone</v>
      </c>
      <c r="W148" s="5" t="str">
        <f t="shared" si="31"/>
        <v>Healthy Fitness Zone</v>
      </c>
      <c r="X148" s="5" t="str">
        <f t="shared" si="24"/>
        <v>Very Lean</v>
      </c>
    </row>
    <row r="149" spans="2:24" x14ac:dyDescent="0.25">
      <c r="B149" s="5">
        <v>26657</v>
      </c>
      <c r="D149" s="23">
        <v>16.830841742491561</v>
      </c>
      <c r="E149" s="23">
        <v>19.244906525003667</v>
      </c>
      <c r="F149" s="25">
        <v>16.830841742491561</v>
      </c>
      <c r="G149" s="25"/>
      <c r="I149" s="23">
        <f t="shared" si="21"/>
        <v>2.4140647825121064</v>
      </c>
      <c r="J149" s="24">
        <f t="shared" si="25"/>
        <v>0.12543915343915377</v>
      </c>
      <c r="K149" s="5">
        <f t="shared" si="26"/>
        <v>5.8550934749963339</v>
      </c>
      <c r="M149" s="23">
        <f t="shared" si="22"/>
        <v>-2.4140647825121064</v>
      </c>
      <c r="N149" s="24">
        <f t="shared" si="27"/>
        <v>-0.14343101904508426</v>
      </c>
      <c r="O149" s="23">
        <f t="shared" si="28"/>
        <v>8.2691582575084404</v>
      </c>
      <c r="Q149" s="23">
        <f t="shared" si="23"/>
        <v>-16.830841742491561</v>
      </c>
      <c r="R149" s="24" t="e">
        <f t="shared" si="29"/>
        <v>#DIV/0!</v>
      </c>
      <c r="S149" s="5">
        <f t="shared" si="30"/>
        <v>25.1</v>
      </c>
      <c r="U149" s="5" t="str">
        <f t="shared" si="31"/>
        <v>Very Lean</v>
      </c>
      <c r="V149" s="5" t="str">
        <f t="shared" si="31"/>
        <v>Healthy Fitness Zone</v>
      </c>
      <c r="W149" s="5" t="str">
        <f t="shared" si="31"/>
        <v>Very Lean</v>
      </c>
      <c r="X149" s="5" t="str">
        <f t="shared" si="24"/>
        <v>Very Lean</v>
      </c>
    </row>
    <row r="150" spans="2:24" x14ac:dyDescent="0.25">
      <c r="B150" s="5">
        <v>26659</v>
      </c>
      <c r="D150" s="23">
        <v>30.789523581888073</v>
      </c>
      <c r="E150" s="23">
        <v>17.791587465635899</v>
      </c>
      <c r="F150" s="25">
        <v>30.789523581888073</v>
      </c>
      <c r="G150" s="25"/>
      <c r="I150" s="23">
        <f t="shared" si="21"/>
        <v>-12.997936116252173</v>
      </c>
      <c r="J150" s="24">
        <f t="shared" si="25"/>
        <v>-0.73056640625000047</v>
      </c>
      <c r="K150" s="5">
        <f t="shared" si="26"/>
        <v>7.308412534364102</v>
      </c>
      <c r="M150" s="23">
        <f t="shared" si="22"/>
        <v>12.997936116252173</v>
      </c>
      <c r="N150" s="24">
        <f t="shared" si="27"/>
        <v>0.42215450595338883</v>
      </c>
      <c r="O150" s="23">
        <f t="shared" si="28"/>
        <v>-5.6895235818880714</v>
      </c>
      <c r="Q150" s="23">
        <f t="shared" si="23"/>
        <v>-30.789523581888073</v>
      </c>
      <c r="R150" s="24" t="e">
        <f t="shared" si="29"/>
        <v>#DIV/0!</v>
      </c>
      <c r="S150" s="5">
        <f t="shared" si="30"/>
        <v>25.1</v>
      </c>
      <c r="U150" s="5" t="str">
        <f t="shared" si="31"/>
        <v>Needs Improvement and Health Risk</v>
      </c>
      <c r="V150" s="5" t="str">
        <f t="shared" si="31"/>
        <v>Very Lean</v>
      </c>
      <c r="W150" s="5" t="str">
        <f t="shared" si="31"/>
        <v>Needs Improvement and Health Risk</v>
      </c>
      <c r="X150" s="5" t="str">
        <f t="shared" si="24"/>
        <v>Very Lean</v>
      </c>
    </row>
    <row r="151" spans="2:24" x14ac:dyDescent="0.25">
      <c r="B151" s="5">
        <v>26663</v>
      </c>
      <c r="D151" s="23">
        <v>20.985038418940473</v>
      </c>
      <c r="E151" s="25">
        <v>19.461753417522509</v>
      </c>
      <c r="F151" s="25">
        <v>20.985038418940473</v>
      </c>
      <c r="G151" s="25"/>
      <c r="I151" s="23">
        <f t="shared" si="21"/>
        <v>-1.523285001417964</v>
      </c>
      <c r="J151" s="24">
        <f t="shared" si="25"/>
        <v>-7.8270696824596753E-2</v>
      </c>
      <c r="K151" s="5">
        <f t="shared" si="26"/>
        <v>5.6382465824774926</v>
      </c>
      <c r="M151" s="23">
        <f t="shared" si="22"/>
        <v>1.523285001417964</v>
      </c>
      <c r="N151" s="24">
        <f t="shared" si="27"/>
        <v>7.2589097575494171E-2</v>
      </c>
      <c r="O151" s="23">
        <f t="shared" si="28"/>
        <v>4.1149615810595286</v>
      </c>
      <c r="Q151" s="23">
        <f t="shared" si="23"/>
        <v>-20.985038418940473</v>
      </c>
      <c r="R151" s="24" t="e">
        <f t="shared" si="29"/>
        <v>#DIV/0!</v>
      </c>
      <c r="S151" s="5">
        <f t="shared" si="30"/>
        <v>25.1</v>
      </c>
      <c r="U151" s="5" t="str">
        <f t="shared" si="31"/>
        <v>Healthy Fitness Zone</v>
      </c>
      <c r="V151" s="5" t="str">
        <f t="shared" si="31"/>
        <v>Healthy Fitness Zone</v>
      </c>
      <c r="W151" s="5" t="str">
        <f t="shared" si="31"/>
        <v>Healthy Fitness Zone</v>
      </c>
      <c r="X151" s="5" t="str">
        <f t="shared" si="24"/>
        <v>Very Lean</v>
      </c>
    </row>
    <row r="152" spans="2:24" x14ac:dyDescent="0.25">
      <c r="B152" s="5">
        <v>26675</v>
      </c>
      <c r="D152" s="23">
        <v>20.591442726667946</v>
      </c>
      <c r="E152" s="25">
        <v>17.961912756670085</v>
      </c>
      <c r="F152" s="25">
        <v>20.591442726667946</v>
      </c>
      <c r="G152" s="25"/>
      <c r="I152" s="23">
        <f t="shared" si="21"/>
        <v>-2.6295299699978614</v>
      </c>
      <c r="J152" s="24">
        <f t="shared" si="25"/>
        <v>-0.14639476349874797</v>
      </c>
      <c r="K152" s="5">
        <f t="shared" si="26"/>
        <v>7.1380872433299167</v>
      </c>
      <c r="M152" s="23">
        <f t="shared" si="22"/>
        <v>2.6295299699978614</v>
      </c>
      <c r="N152" s="24">
        <f t="shared" si="27"/>
        <v>0.12770013276400302</v>
      </c>
      <c r="O152" s="23">
        <f t="shared" si="28"/>
        <v>4.5085572733320554</v>
      </c>
      <c r="Q152" s="23">
        <f t="shared" si="23"/>
        <v>-20.591442726667946</v>
      </c>
      <c r="R152" s="24" t="e">
        <f t="shared" si="29"/>
        <v>#DIV/0!</v>
      </c>
      <c r="S152" s="5">
        <f t="shared" si="30"/>
        <v>25.1</v>
      </c>
      <c r="U152" s="5" t="str">
        <f t="shared" si="31"/>
        <v>Healthy Fitness Zone</v>
      </c>
      <c r="V152" s="5" t="str">
        <f t="shared" si="31"/>
        <v>Very Lean</v>
      </c>
      <c r="W152" s="5" t="str">
        <f t="shared" si="31"/>
        <v>Healthy Fitness Zone</v>
      </c>
      <c r="X152" s="5" t="str">
        <f t="shared" si="24"/>
        <v>Very Lean</v>
      </c>
    </row>
    <row r="153" spans="2:24" x14ac:dyDescent="0.25">
      <c r="B153" s="5">
        <v>26677</v>
      </c>
      <c r="D153" s="23">
        <v>27.496089719619121</v>
      </c>
      <c r="E153" s="23">
        <v>20.37945473336476</v>
      </c>
      <c r="F153" s="25">
        <v>27.496089719619121</v>
      </c>
      <c r="G153" s="25"/>
      <c r="I153" s="23">
        <f t="shared" si="21"/>
        <v>-7.1166349862543612</v>
      </c>
      <c r="J153" s="24">
        <f t="shared" si="25"/>
        <v>-0.34920634920634924</v>
      </c>
      <c r="K153" s="5">
        <f t="shared" si="26"/>
        <v>4.7205452666352414</v>
      </c>
      <c r="M153" s="23">
        <f t="shared" si="22"/>
        <v>7.1166349862543612</v>
      </c>
      <c r="N153" s="24">
        <f t="shared" si="27"/>
        <v>0.25882352941176473</v>
      </c>
      <c r="O153" s="23">
        <f t="shared" si="28"/>
        <v>-2.3960897196191198</v>
      </c>
      <c r="Q153" s="23">
        <f t="shared" si="23"/>
        <v>-27.496089719619121</v>
      </c>
      <c r="R153" s="24" t="e">
        <f t="shared" si="29"/>
        <v>#DIV/0!</v>
      </c>
      <c r="S153" s="5">
        <f t="shared" si="30"/>
        <v>25.1</v>
      </c>
      <c r="U153" s="5" t="str">
        <f t="shared" si="31"/>
        <v>Needs Improvement and Health Risk</v>
      </c>
      <c r="V153" s="5" t="str">
        <f t="shared" si="31"/>
        <v>Healthy Fitness Zone</v>
      </c>
      <c r="W153" s="5" t="str">
        <f t="shared" si="31"/>
        <v>Needs Improvement and Health Risk</v>
      </c>
      <c r="X153" s="5" t="str">
        <f t="shared" si="24"/>
        <v>Very Lean</v>
      </c>
    </row>
    <row r="154" spans="2:24" x14ac:dyDescent="0.25">
      <c r="B154" s="5">
        <v>26679</v>
      </c>
      <c r="D154" s="23">
        <v>20.161330645241932</v>
      </c>
      <c r="E154" s="23">
        <v>21.511646662996135</v>
      </c>
      <c r="F154" s="25">
        <v>20.161330645241932</v>
      </c>
      <c r="G154" s="25"/>
      <c r="I154" s="23">
        <f t="shared" si="21"/>
        <v>1.3503160177542028</v>
      </c>
      <c r="J154" s="24">
        <f t="shared" si="25"/>
        <v>6.2771392581349297E-2</v>
      </c>
      <c r="K154" s="5">
        <f t="shared" si="26"/>
        <v>3.5883533370038663</v>
      </c>
      <c r="M154" s="23">
        <f t="shared" si="22"/>
        <v>-1.3503160177542028</v>
      </c>
      <c r="N154" s="24">
        <f t="shared" si="27"/>
        <v>-6.6975540529259511E-2</v>
      </c>
      <c r="O154" s="23">
        <f t="shared" si="28"/>
        <v>4.9386693547580691</v>
      </c>
      <c r="Q154" s="23">
        <f t="shared" si="23"/>
        <v>-20.161330645241932</v>
      </c>
      <c r="R154" s="24" t="e">
        <f t="shared" si="29"/>
        <v>#DIV/0!</v>
      </c>
      <c r="S154" s="5">
        <f t="shared" si="30"/>
        <v>25.1</v>
      </c>
      <c r="U154" s="5" t="str">
        <f t="shared" si="31"/>
        <v>Healthy Fitness Zone</v>
      </c>
      <c r="V154" s="5" t="str">
        <f t="shared" si="31"/>
        <v>Healthy Fitness Zone</v>
      </c>
      <c r="W154" s="5" t="str">
        <f t="shared" si="31"/>
        <v>Healthy Fitness Zone</v>
      </c>
      <c r="X154" s="5" t="str">
        <f t="shared" si="24"/>
        <v>Very Lean</v>
      </c>
    </row>
    <row r="155" spans="2:24" x14ac:dyDescent="0.25">
      <c r="B155" s="5">
        <v>26681</v>
      </c>
      <c r="D155" s="23">
        <v>26.514308004409443</v>
      </c>
      <c r="E155" s="23">
        <v>19.171343228277056</v>
      </c>
      <c r="F155" s="25">
        <v>26.514308004409443</v>
      </c>
      <c r="G155" s="25"/>
      <c r="I155" s="23">
        <f t="shared" si="21"/>
        <v>-7.3429647761323871</v>
      </c>
      <c r="J155" s="24">
        <f t="shared" si="25"/>
        <v>-0.38301775147928979</v>
      </c>
      <c r="K155" s="5">
        <f t="shared" si="26"/>
        <v>5.9286567717229453</v>
      </c>
      <c r="M155" s="23">
        <f t="shared" si="22"/>
        <v>7.3429647761323871</v>
      </c>
      <c r="N155" s="24">
        <f t="shared" si="27"/>
        <v>0.27694348179523376</v>
      </c>
      <c r="O155" s="23">
        <f t="shared" si="28"/>
        <v>-1.4143080044094418</v>
      </c>
      <c r="Q155" s="23">
        <f t="shared" si="23"/>
        <v>-26.514308004409443</v>
      </c>
      <c r="R155" s="24" t="e">
        <f t="shared" si="29"/>
        <v>#DIV/0!</v>
      </c>
      <c r="S155" s="5">
        <f t="shared" si="30"/>
        <v>25.1</v>
      </c>
      <c r="U155" s="5" t="str">
        <f t="shared" si="31"/>
        <v>Needs Improvement</v>
      </c>
      <c r="V155" s="5" t="str">
        <f t="shared" si="31"/>
        <v>Healthy Fitness Zone</v>
      </c>
      <c r="W155" s="5" t="str">
        <f t="shared" si="31"/>
        <v>Needs Improvement</v>
      </c>
      <c r="X155" s="5" t="str">
        <f t="shared" si="24"/>
        <v>Very Lean</v>
      </c>
    </row>
    <row r="156" spans="2:24" x14ac:dyDescent="0.25">
      <c r="B156" s="5">
        <v>26707</v>
      </c>
      <c r="D156" s="23">
        <v>19.611476173098971</v>
      </c>
      <c r="E156" s="23">
        <v>27.181334620872573</v>
      </c>
      <c r="F156" s="25">
        <v>19.611476173098971</v>
      </c>
      <c r="G156" s="25"/>
      <c r="I156" s="23">
        <f t="shared" si="21"/>
        <v>7.5698584477736013</v>
      </c>
      <c r="J156" s="24">
        <f t="shared" si="25"/>
        <v>0.27849473005496572</v>
      </c>
      <c r="K156" s="5">
        <f t="shared" si="26"/>
        <v>-2.0813346208725712</v>
      </c>
      <c r="M156" s="23">
        <f t="shared" si="22"/>
        <v>-7.5698584477736013</v>
      </c>
      <c r="N156" s="24">
        <f t="shared" si="27"/>
        <v>-0.38599126251175131</v>
      </c>
      <c r="O156" s="23">
        <f t="shared" si="28"/>
        <v>5.4885238269010301</v>
      </c>
      <c r="Q156" s="23">
        <f t="shared" si="23"/>
        <v>-19.611476173098971</v>
      </c>
      <c r="R156" s="24" t="e">
        <f t="shared" si="29"/>
        <v>#DIV/0!</v>
      </c>
      <c r="S156" s="5">
        <f t="shared" si="30"/>
        <v>25.1</v>
      </c>
      <c r="U156" s="5" t="str">
        <f t="shared" si="31"/>
        <v>Healthy Fitness Zone</v>
      </c>
      <c r="V156" s="5" t="str">
        <f t="shared" si="31"/>
        <v>Needs Improvement</v>
      </c>
      <c r="W156" s="5" t="str">
        <f t="shared" si="31"/>
        <v>Healthy Fitness Zone</v>
      </c>
      <c r="X156" s="5" t="str">
        <f t="shared" si="24"/>
        <v>Very Lean</v>
      </c>
    </row>
    <row r="157" spans="2:24" x14ac:dyDescent="0.25">
      <c r="B157" s="5">
        <v>26712</v>
      </c>
      <c r="D157" s="23">
        <v>20.42164822142556</v>
      </c>
      <c r="E157" s="23">
        <v>26.513507572469688</v>
      </c>
      <c r="F157" s="25">
        <v>20.42164822142556</v>
      </c>
      <c r="G157" s="25"/>
      <c r="I157" s="23">
        <f t="shared" si="21"/>
        <v>6.0918593510441283</v>
      </c>
      <c r="J157" s="24">
        <f t="shared" si="25"/>
        <v>0.22976436951592225</v>
      </c>
      <c r="K157" s="5">
        <f t="shared" si="26"/>
        <v>-1.4135075724696868</v>
      </c>
      <c r="M157" s="23">
        <f t="shared" si="22"/>
        <v>-6.0918593510441283</v>
      </c>
      <c r="N157" s="24">
        <f t="shared" si="27"/>
        <v>-0.2983039999999999</v>
      </c>
      <c r="O157" s="23">
        <f t="shared" si="28"/>
        <v>4.6783517785744415</v>
      </c>
      <c r="Q157" s="23">
        <f t="shared" si="23"/>
        <v>-20.42164822142556</v>
      </c>
      <c r="R157" s="24" t="e">
        <f t="shared" si="29"/>
        <v>#DIV/0!</v>
      </c>
      <c r="S157" s="5">
        <f t="shared" si="30"/>
        <v>25.1</v>
      </c>
      <c r="U157" s="5" t="str">
        <f t="shared" si="31"/>
        <v>Healthy Fitness Zone</v>
      </c>
      <c r="V157" s="5" t="str">
        <f t="shared" si="31"/>
        <v>Needs Improvement</v>
      </c>
      <c r="W157" s="5" t="str">
        <f t="shared" si="31"/>
        <v>Healthy Fitness Zone</v>
      </c>
      <c r="X157" s="5" t="str">
        <f t="shared" si="24"/>
        <v>Very Lean</v>
      </c>
    </row>
    <row r="158" spans="2:24" x14ac:dyDescent="0.25">
      <c r="B158" s="5">
        <v>26753</v>
      </c>
      <c r="D158" s="23">
        <v>23.54244365022884</v>
      </c>
      <c r="E158" s="23">
        <v>25.970217327960324</v>
      </c>
      <c r="F158" s="25">
        <v>23.54244365022884</v>
      </c>
      <c r="G158" s="25"/>
      <c r="I158" s="23">
        <f t="shared" si="21"/>
        <v>2.4277736777314836</v>
      </c>
      <c r="J158" s="24">
        <f t="shared" si="25"/>
        <v>9.348299427273829E-2</v>
      </c>
      <c r="K158" s="5">
        <f t="shared" si="26"/>
        <v>-0.87021732796032225</v>
      </c>
      <c r="M158" s="23">
        <f t="shared" si="22"/>
        <v>-2.4277736777314836</v>
      </c>
      <c r="N158" s="24">
        <f t="shared" si="27"/>
        <v>-0.10312326595323017</v>
      </c>
      <c r="O158" s="23">
        <f t="shared" si="28"/>
        <v>1.5575563497711613</v>
      </c>
      <c r="Q158" s="23">
        <f t="shared" si="23"/>
        <v>-23.54244365022884</v>
      </c>
      <c r="R158" s="24" t="e">
        <f t="shared" si="29"/>
        <v>#DIV/0!</v>
      </c>
      <c r="S158" s="5">
        <f t="shared" si="30"/>
        <v>25.1</v>
      </c>
      <c r="U158" s="5" t="str">
        <f t="shared" si="31"/>
        <v>Healthy Fitness Zone</v>
      </c>
      <c r="V158" s="5" t="str">
        <f t="shared" si="31"/>
        <v>Needs Improvement</v>
      </c>
      <c r="W158" s="5" t="str">
        <f t="shared" si="31"/>
        <v>Healthy Fitness Zone</v>
      </c>
      <c r="X158" s="5" t="str">
        <f t="shared" si="24"/>
        <v>Very Lean</v>
      </c>
    </row>
    <row r="159" spans="2:24" x14ac:dyDescent="0.25">
      <c r="B159" s="5">
        <v>28187</v>
      </c>
      <c r="D159" s="23">
        <v>17.041193980690714</v>
      </c>
      <c r="E159" s="23">
        <v>30.764470920182589</v>
      </c>
      <c r="F159" s="25">
        <v>17.041193980690714</v>
      </c>
      <c r="G159" s="25"/>
      <c r="I159" s="23">
        <f t="shared" si="21"/>
        <v>13.723276939491875</v>
      </c>
      <c r="J159" s="24">
        <f t="shared" si="25"/>
        <v>0.44607550622588199</v>
      </c>
      <c r="K159" s="5">
        <f t="shared" si="26"/>
        <v>-5.6644709201825876</v>
      </c>
      <c r="M159" s="23">
        <f t="shared" si="22"/>
        <v>-13.723276939491875</v>
      </c>
      <c r="N159" s="24">
        <f t="shared" si="27"/>
        <v>-0.8053002010916398</v>
      </c>
      <c r="O159" s="23">
        <f t="shared" si="28"/>
        <v>8.0588060193092872</v>
      </c>
      <c r="Q159" s="23">
        <f t="shared" si="23"/>
        <v>-17.041193980690714</v>
      </c>
      <c r="R159" s="24" t="e">
        <f t="shared" si="29"/>
        <v>#DIV/0!</v>
      </c>
      <c r="S159" s="5">
        <f t="shared" si="30"/>
        <v>25.1</v>
      </c>
      <c r="U159" s="5" t="str">
        <f t="shared" si="31"/>
        <v>Very Lean</v>
      </c>
      <c r="V159" s="5" t="str">
        <f t="shared" si="31"/>
        <v>Needs Improvement and Health Risk</v>
      </c>
      <c r="W159" s="5" t="str">
        <f t="shared" si="31"/>
        <v>Very Lean</v>
      </c>
      <c r="X159" s="5" t="str">
        <f t="shared" si="24"/>
        <v>Very Lean</v>
      </c>
    </row>
    <row r="160" spans="2:24" x14ac:dyDescent="0.25">
      <c r="F160" s="4"/>
      <c r="G160" s="4"/>
      <c r="J160" s="24"/>
      <c r="N160" s="24"/>
      <c r="R160" s="24"/>
    </row>
  </sheetData>
  <mergeCells count="5">
    <mergeCell ref="D2:G2"/>
    <mergeCell ref="I2:K2"/>
    <mergeCell ref="M2:O2"/>
    <mergeCell ref="Q2:S2"/>
    <mergeCell ref="U2:X2"/>
  </mergeCells>
  <conditionalFormatting sqref="I4:I1048576">
    <cfRule type="cellIs" dxfId="261" priority="29" operator="lessThan">
      <formula>0</formula>
    </cfRule>
    <cfRule type="cellIs" dxfId="260" priority="30" operator="equal">
      <formula>0</formula>
    </cfRule>
    <cfRule type="cellIs" dxfId="259" priority="31" operator="greaterThan">
      <formula>0</formula>
    </cfRule>
  </conditionalFormatting>
  <conditionalFormatting sqref="K2 K4:K1048576">
    <cfRule type="cellIs" dxfId="258" priority="27" operator="greaterThan">
      <formula>0</formula>
    </cfRule>
    <cfRule type="cellIs" dxfId="257" priority="28" operator="greaterThan">
      <formula>0</formula>
    </cfRule>
  </conditionalFormatting>
  <conditionalFormatting sqref="K2:K1048576">
    <cfRule type="cellIs" dxfId="256" priority="25" operator="equal">
      <formula>0</formula>
    </cfRule>
    <cfRule type="cellIs" dxfId="255" priority="26" operator="lessThan">
      <formula>0</formula>
    </cfRule>
  </conditionalFormatting>
  <conditionalFormatting sqref="M4:M1048576">
    <cfRule type="cellIs" dxfId="254" priority="18" operator="equal">
      <formula>0</formula>
    </cfRule>
    <cfRule type="cellIs" dxfId="253" priority="19" operator="lessThan">
      <formula>0</formula>
    </cfRule>
    <cfRule type="cellIs" dxfId="252" priority="20" operator="greaterThan">
      <formula>0</formula>
    </cfRule>
    <cfRule type="cellIs" dxfId="251" priority="22" operator="equal">
      <formula>0</formula>
    </cfRule>
    <cfRule type="cellIs" dxfId="250" priority="23" operator="lessThan">
      <formula>0</formula>
    </cfRule>
    <cfRule type="cellIs" dxfId="249" priority="24" operator="greaterThan">
      <formula>0</formula>
    </cfRule>
  </conditionalFormatting>
  <conditionalFormatting sqref="K1:K1048576">
    <cfRule type="cellIs" dxfId="248" priority="21" operator="lessThan">
      <formula>0</formula>
    </cfRule>
  </conditionalFormatting>
  <conditionalFormatting sqref="O4:O1048576">
    <cfRule type="cellIs" dxfId="247" priority="15" operator="equal">
      <formula>0</formula>
    </cfRule>
    <cfRule type="cellIs" dxfId="246" priority="16" operator="greaterThan">
      <formula>0</formula>
    </cfRule>
    <cfRule type="cellIs" dxfId="245" priority="17" operator="lessThan">
      <formula>0</formula>
    </cfRule>
  </conditionalFormatting>
  <conditionalFormatting sqref="Q4:Q1048576">
    <cfRule type="cellIs" dxfId="244" priority="12" operator="equal">
      <formula>0</formula>
    </cfRule>
    <cfRule type="cellIs" dxfId="243" priority="13" operator="lessThan">
      <formula>0</formula>
    </cfRule>
    <cfRule type="cellIs" dxfId="242" priority="14" operator="greaterThan">
      <formula>0</formula>
    </cfRule>
  </conditionalFormatting>
  <conditionalFormatting sqref="S4:S1048576">
    <cfRule type="cellIs" dxfId="241" priority="9" operator="equal">
      <formula>0</formula>
    </cfRule>
    <cfRule type="cellIs" dxfId="240" priority="10" operator="lessThan">
      <formula>0</formula>
    </cfRule>
    <cfRule type="cellIs" dxfId="239" priority="11" operator="greaterThan">
      <formula>0</formula>
    </cfRule>
  </conditionalFormatting>
  <conditionalFormatting sqref="U1:X1048576">
    <cfRule type="cellIs" dxfId="238" priority="1" operator="equal">
      <formula>"Needs Improvement"</formula>
    </cfRule>
    <cfRule type="cellIs" dxfId="237" priority="2" operator="equal">
      <formula>"Needs Improvement and Health Risk"</formula>
    </cfRule>
    <cfRule type="cellIs" dxfId="236" priority="3" operator="equal">
      <formula>"Healthy Fitness Zone"</formula>
    </cfRule>
    <cfRule type="cellIs" dxfId="235" priority="4" operator="equal">
      <formula>"Very Lean"</formula>
    </cfRule>
    <cfRule type="cellIs" dxfId="234" priority="5" operator="equal">
      <formula>"""Very Lean"""</formula>
    </cfRule>
    <cfRule type="cellIs" dxfId="233" priority="6" operator="equal">
      <formula>"No Pass"</formula>
    </cfRule>
    <cfRule type="cellIs" dxfId="232" priority="7" operator="equal">
      <formula>"Pass"</formula>
    </cfRule>
    <cfRule type="cellIs" dxfId="231" priority="8" operator="equal">
      <formula>"""Pass"""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0"/>
  <sheetViews>
    <sheetView zoomScaleNormal="100" workbookViewId="0">
      <selection activeCell="C4" sqref="C4"/>
    </sheetView>
  </sheetViews>
  <sheetFormatPr defaultRowHeight="15" x14ac:dyDescent="0.25"/>
  <cols>
    <col min="1" max="1" width="9.140625" style="5"/>
    <col min="2" max="2" width="11" style="5" customWidth="1"/>
    <col min="3" max="3" width="9.140625" style="5"/>
    <col min="4" max="4" width="9.140625" style="4"/>
    <col min="5" max="5" width="9.28515625" style="4" customWidth="1"/>
    <col min="6" max="6" width="16.28515625" style="5" customWidth="1"/>
    <col min="7" max="7" width="9.140625" style="5"/>
    <col min="8" max="8" width="9.140625" style="4"/>
    <col min="9" max="12" width="9.140625" style="5"/>
    <col min="13" max="13" width="16.42578125" style="5" bestFit="1" customWidth="1"/>
    <col min="14" max="14" width="9.140625" style="5"/>
    <col min="15" max="15" width="29" style="5" bestFit="1" customWidth="1"/>
    <col min="16" max="16384" width="9.140625" style="5"/>
  </cols>
  <sheetData>
    <row r="2" spans="2:15" ht="15.75" x14ac:dyDescent="0.25">
      <c r="B2" s="14"/>
      <c r="C2" s="14"/>
      <c r="D2" s="39" t="s">
        <v>69</v>
      </c>
      <c r="E2" s="39"/>
      <c r="F2" s="39"/>
      <c r="G2" s="14"/>
      <c r="H2" s="39" t="s">
        <v>73</v>
      </c>
      <c r="I2" s="39"/>
      <c r="J2" s="14"/>
      <c r="K2" s="15" t="s">
        <v>76</v>
      </c>
      <c r="L2" s="16"/>
      <c r="M2" s="15" t="s">
        <v>82</v>
      </c>
      <c r="N2" s="14"/>
      <c r="O2" s="15" t="s">
        <v>82</v>
      </c>
    </row>
    <row r="3" spans="2:15" ht="15.75" x14ac:dyDescent="0.25">
      <c r="B3" s="14" t="s">
        <v>48</v>
      </c>
      <c r="C3" s="14"/>
      <c r="D3" s="16" t="s">
        <v>70</v>
      </c>
      <c r="E3" s="16" t="s">
        <v>71</v>
      </c>
      <c r="F3" s="14" t="s">
        <v>72</v>
      </c>
      <c r="G3" s="14"/>
      <c r="H3" s="16" t="s">
        <v>74</v>
      </c>
      <c r="I3" s="14" t="s">
        <v>75</v>
      </c>
      <c r="J3" s="14"/>
      <c r="K3" s="14" t="s">
        <v>77</v>
      </c>
      <c r="L3" s="14"/>
      <c r="M3" s="14" t="s">
        <v>86</v>
      </c>
      <c r="N3" s="14"/>
      <c r="O3" s="14" t="s">
        <v>88</v>
      </c>
    </row>
    <row r="4" spans="2:15" x14ac:dyDescent="0.25">
      <c r="B4" s="5">
        <v>21405</v>
      </c>
      <c r="D4" s="20">
        <v>5</v>
      </c>
      <c r="E4" s="20">
        <v>3</v>
      </c>
      <c r="F4" s="21">
        <f>(D4*0.3048)+(E4*0.0254)</f>
        <v>1.6002000000000001</v>
      </c>
      <c r="G4" s="22"/>
      <c r="H4" s="20">
        <v>98</v>
      </c>
      <c r="I4" s="21">
        <f>H4/2.2</f>
        <v>44.54545454545454</v>
      </c>
      <c r="J4" s="22"/>
      <c r="K4" s="21">
        <f>I4/(F4^2)</f>
        <v>17.396218855288438</v>
      </c>
      <c r="M4" s="27">
        <f>1-_xlfn.PERCENTRANK.EXC([1]Sheet1!$AQ$2:$AQ$860,K4,2)</f>
        <v>0.92</v>
      </c>
      <c r="O4" s="27">
        <f>25.1/K4</f>
        <v>1.4428422756000001</v>
      </c>
    </row>
    <row r="5" spans="2:15" x14ac:dyDescent="0.25">
      <c r="B5" s="5">
        <v>21665</v>
      </c>
      <c r="D5" s="20">
        <v>5</v>
      </c>
      <c r="E5" s="20">
        <v>8</v>
      </c>
      <c r="F5" s="21">
        <f t="shared" ref="F5:F68" si="0">(D5*0.3048)+(E5*0.0254)</f>
        <v>1.7272000000000001</v>
      </c>
      <c r="G5" s="22"/>
      <c r="H5" s="20">
        <v>150</v>
      </c>
      <c r="I5" s="21">
        <f t="shared" ref="I5:I68" si="1">H5/2.2</f>
        <v>68.181818181818173</v>
      </c>
      <c r="J5" s="22"/>
      <c r="K5" s="21">
        <f t="shared" ref="K5:K68" si="2">I5/(F5^2)</f>
        <v>22.855110195907709</v>
      </c>
      <c r="M5" s="27">
        <f>1-_xlfn.PERCENTRANK.EXC([1]Sheet1!$AQ$2:$AQ$860,K5,2)</f>
        <v>0.35</v>
      </c>
      <c r="O5" s="27">
        <f t="shared" ref="O5:O68" si="3">25.1/K5</f>
        <v>1.0982226637653336</v>
      </c>
    </row>
    <row r="6" spans="2:15" x14ac:dyDescent="0.25">
      <c r="B6" s="5">
        <v>21715</v>
      </c>
      <c r="D6" s="20">
        <v>5</v>
      </c>
      <c r="E6" s="20">
        <v>2</v>
      </c>
      <c r="F6" s="21">
        <f t="shared" si="0"/>
        <v>1.5748</v>
      </c>
      <c r="G6" s="22"/>
      <c r="H6" s="20">
        <v>105</v>
      </c>
      <c r="I6" s="21">
        <f t="shared" si="1"/>
        <v>47.727272727272727</v>
      </c>
      <c r="J6" s="22"/>
      <c r="K6" s="21">
        <f t="shared" si="2"/>
        <v>19.244906525003667</v>
      </c>
      <c r="M6" s="27">
        <f>1-_xlfn.PERCENTRANK.EXC([1]Sheet1!$AQ$2:$AQ$860,K6,2)</f>
        <v>0.76</v>
      </c>
      <c r="O6" s="27">
        <f t="shared" si="3"/>
        <v>1.3042412010361903</v>
      </c>
    </row>
    <row r="7" spans="2:15" x14ac:dyDescent="0.25">
      <c r="B7" s="5">
        <v>22072</v>
      </c>
      <c r="D7" s="20">
        <v>5</v>
      </c>
      <c r="E7" s="20">
        <v>6</v>
      </c>
      <c r="F7" s="21">
        <f t="shared" si="0"/>
        <v>1.6764000000000001</v>
      </c>
      <c r="G7" s="22"/>
      <c r="H7" s="20">
        <v>110</v>
      </c>
      <c r="I7" s="21">
        <f t="shared" si="1"/>
        <v>49.999999999999993</v>
      </c>
      <c r="J7" s="22"/>
      <c r="K7" s="21">
        <f t="shared" si="2"/>
        <v>17.791587465635899</v>
      </c>
      <c r="M7" s="27">
        <f>1-_xlfn.PERCENTRANK.EXC([1]Sheet1!$AQ$2:$AQ$860,K7,2)</f>
        <v>0.9</v>
      </c>
      <c r="O7" s="27">
        <f t="shared" si="3"/>
        <v>1.4107791139200005</v>
      </c>
    </row>
    <row r="8" spans="2:15" x14ac:dyDescent="0.25">
      <c r="B8" s="5">
        <v>22330</v>
      </c>
      <c r="D8" s="20">
        <v>5</v>
      </c>
      <c r="E8" s="20">
        <v>7</v>
      </c>
      <c r="F8" s="21">
        <f t="shared" si="0"/>
        <v>1.7018</v>
      </c>
      <c r="G8" s="22"/>
      <c r="H8" s="20">
        <v>124</v>
      </c>
      <c r="I8" s="21">
        <f t="shared" si="1"/>
        <v>56.36363636363636</v>
      </c>
      <c r="J8" s="22"/>
      <c r="K8" s="21">
        <f t="shared" si="2"/>
        <v>19.461753417522509</v>
      </c>
      <c r="M8" s="27">
        <f>1-_xlfn.PERCENTRANK.EXC([1]Sheet1!$AQ$2:$AQ$860,K8,2)</f>
        <v>0.73</v>
      </c>
      <c r="O8" s="27">
        <f t="shared" si="3"/>
        <v>1.2897090751032259</v>
      </c>
    </row>
    <row r="9" spans="2:15" x14ac:dyDescent="0.25">
      <c r="B9" s="5">
        <v>23772</v>
      </c>
      <c r="D9" s="20">
        <v>5</v>
      </c>
      <c r="E9" s="20">
        <v>2</v>
      </c>
      <c r="F9" s="21">
        <f t="shared" si="0"/>
        <v>1.5748</v>
      </c>
      <c r="G9" s="22"/>
      <c r="H9" s="20">
        <v>98</v>
      </c>
      <c r="I9" s="21">
        <f t="shared" si="1"/>
        <v>44.54545454545454</v>
      </c>
      <c r="J9" s="22"/>
      <c r="K9" s="21">
        <f t="shared" si="2"/>
        <v>17.961912756670085</v>
      </c>
      <c r="M9" s="27">
        <f>1-_xlfn.PERCENTRANK.EXC([1]Sheet1!$AQ$2:$AQ$860,K9,2)</f>
        <v>0.88</v>
      </c>
      <c r="O9" s="27">
        <f t="shared" si="3"/>
        <v>1.3974012868244901</v>
      </c>
    </row>
    <row r="10" spans="2:15" x14ac:dyDescent="0.25">
      <c r="B10" s="5">
        <v>23874</v>
      </c>
      <c r="D10" s="20">
        <v>5</v>
      </c>
      <c r="E10" s="20">
        <v>6</v>
      </c>
      <c r="F10" s="21">
        <f t="shared" si="0"/>
        <v>1.6764000000000001</v>
      </c>
      <c r="G10" s="22"/>
      <c r="H10" s="20">
        <v>126</v>
      </c>
      <c r="I10" s="21">
        <f t="shared" si="1"/>
        <v>57.272727272727266</v>
      </c>
      <c r="J10" s="22"/>
      <c r="K10" s="21">
        <f t="shared" si="2"/>
        <v>20.37945473336476</v>
      </c>
      <c r="M10" s="27">
        <f>1-_xlfn.PERCENTRANK.EXC([1]Sheet1!$AQ$2:$AQ$860,K10,2)</f>
        <v>0.6</v>
      </c>
      <c r="O10" s="27">
        <f t="shared" si="3"/>
        <v>1.2316325597714288</v>
      </c>
    </row>
    <row r="11" spans="2:15" x14ac:dyDescent="0.25">
      <c r="B11" s="5">
        <v>23976</v>
      </c>
      <c r="D11" s="20">
        <v>5</v>
      </c>
      <c r="E11" s="20">
        <v>6</v>
      </c>
      <c r="F11" s="21">
        <f t="shared" si="0"/>
        <v>1.6764000000000001</v>
      </c>
      <c r="G11" s="22"/>
      <c r="H11" s="20">
        <v>133</v>
      </c>
      <c r="I11" s="21">
        <f t="shared" si="1"/>
        <v>60.454545454545446</v>
      </c>
      <c r="J11" s="22"/>
      <c r="K11" s="21">
        <f t="shared" si="2"/>
        <v>21.511646662996135</v>
      </c>
      <c r="M11" s="27">
        <f>1-_xlfn.PERCENTRANK.EXC([1]Sheet1!$AQ$2:$AQ$860,K11,2)</f>
        <v>0.47</v>
      </c>
      <c r="O11" s="27">
        <f t="shared" si="3"/>
        <v>1.1668097934676696</v>
      </c>
    </row>
    <row r="12" spans="2:15" x14ac:dyDescent="0.25">
      <c r="B12" s="5">
        <v>23978</v>
      </c>
      <c r="D12" s="20">
        <v>5</v>
      </c>
      <c r="E12" s="20">
        <v>3</v>
      </c>
      <c r="F12" s="21">
        <f t="shared" si="0"/>
        <v>1.6002000000000001</v>
      </c>
      <c r="G12" s="22"/>
      <c r="H12" s="20">
        <v>108</v>
      </c>
      <c r="I12" s="21">
        <f t="shared" si="1"/>
        <v>49.090909090909086</v>
      </c>
      <c r="J12" s="22"/>
      <c r="K12" s="21">
        <f t="shared" si="2"/>
        <v>19.171343228277056</v>
      </c>
      <c r="M12" s="27">
        <f>1-_xlfn.PERCENTRANK.EXC([1]Sheet1!$AQ$2:$AQ$860,K12,2)</f>
        <v>0.77</v>
      </c>
      <c r="O12" s="27">
        <f t="shared" si="3"/>
        <v>1.3092457686000001</v>
      </c>
    </row>
    <row r="13" spans="2:15" x14ac:dyDescent="0.25">
      <c r="B13" s="5">
        <v>24050</v>
      </c>
      <c r="D13" s="20">
        <v>5</v>
      </c>
      <c r="E13" s="20">
        <v>5</v>
      </c>
      <c r="F13" s="21">
        <f t="shared" si="0"/>
        <v>1.651</v>
      </c>
      <c r="G13" s="22"/>
      <c r="H13" s="20">
        <v>163</v>
      </c>
      <c r="I13" s="21">
        <f t="shared" si="1"/>
        <v>74.090909090909079</v>
      </c>
      <c r="J13" s="22"/>
      <c r="K13" s="21">
        <f t="shared" si="2"/>
        <v>27.181334620872573</v>
      </c>
      <c r="M13" s="27">
        <f>1-_xlfn.PERCENTRANK.EXC([1]Sheet1!$AQ$2:$AQ$860,K13,2)</f>
        <v>0.14000000000000001</v>
      </c>
      <c r="O13" s="27">
        <f t="shared" si="3"/>
        <v>0.9234277988957057</v>
      </c>
    </row>
    <row r="14" spans="2:15" x14ac:dyDescent="0.25">
      <c r="B14" s="5">
        <v>24276</v>
      </c>
      <c r="D14" s="20">
        <v>5</v>
      </c>
      <c r="E14" s="20">
        <v>2.5</v>
      </c>
      <c r="F14" s="21">
        <f t="shared" si="0"/>
        <v>1.5874999999999999</v>
      </c>
      <c r="G14" s="22"/>
      <c r="H14" s="20">
        <v>147</v>
      </c>
      <c r="I14" s="21">
        <f t="shared" si="1"/>
        <v>66.818181818181813</v>
      </c>
      <c r="J14" s="22"/>
      <c r="K14" s="21">
        <f t="shared" si="2"/>
        <v>26.513507572469688</v>
      </c>
      <c r="M14" s="27">
        <f>1-_xlfn.PERCENTRANK.EXC([1]Sheet1!$AQ$2:$AQ$860,K14,2)</f>
        <v>0.16000000000000003</v>
      </c>
      <c r="O14" s="27">
        <f t="shared" si="3"/>
        <v>0.9466872661564627</v>
      </c>
    </row>
    <row r="15" spans="2:15" x14ac:dyDescent="0.25">
      <c r="B15" s="5">
        <v>24356</v>
      </c>
      <c r="D15" s="20">
        <v>4</v>
      </c>
      <c r="E15" s="20">
        <v>10</v>
      </c>
      <c r="F15" s="21">
        <f t="shared" si="0"/>
        <v>1.4732000000000001</v>
      </c>
      <c r="G15" s="22"/>
      <c r="H15" s="20">
        <v>124</v>
      </c>
      <c r="I15" s="21">
        <f t="shared" si="1"/>
        <v>56.36363636363636</v>
      </c>
      <c r="J15" s="22"/>
      <c r="K15" s="21">
        <f t="shared" si="2"/>
        <v>25.970217327960324</v>
      </c>
      <c r="M15" s="27">
        <f>1-_xlfn.PERCENTRANK.EXC([1]Sheet1!$AQ$2:$AQ$860,K15,2)</f>
        <v>0.18000000000000005</v>
      </c>
      <c r="O15" s="27">
        <f t="shared" si="3"/>
        <v>0.96649171945806478</v>
      </c>
    </row>
    <row r="16" spans="2:15" x14ac:dyDescent="0.25">
      <c r="B16" s="5">
        <v>24512</v>
      </c>
      <c r="D16" s="20">
        <v>4</v>
      </c>
      <c r="E16" s="20">
        <v>11</v>
      </c>
      <c r="F16" s="21">
        <f t="shared" si="0"/>
        <v>1.4986000000000002</v>
      </c>
      <c r="G16" s="22"/>
      <c r="H16" s="20">
        <v>152</v>
      </c>
      <c r="I16" s="21">
        <f t="shared" si="1"/>
        <v>69.090909090909079</v>
      </c>
      <c r="J16" s="22"/>
      <c r="K16" s="21">
        <f t="shared" si="2"/>
        <v>30.764470920182589</v>
      </c>
      <c r="M16" s="27">
        <f>1-_xlfn.PERCENTRANK.EXC([1]Sheet1!$AQ$2:$AQ$860,K16,2)</f>
        <v>5.0000000000000044E-2</v>
      </c>
      <c r="O16" s="27">
        <f t="shared" si="3"/>
        <v>0.81587621204736882</v>
      </c>
    </row>
    <row r="17" spans="2:15" x14ac:dyDescent="0.25">
      <c r="B17" s="5">
        <v>24658</v>
      </c>
      <c r="D17" s="20">
        <v>5</v>
      </c>
      <c r="E17" s="20">
        <v>4</v>
      </c>
      <c r="F17" s="21">
        <f t="shared" si="0"/>
        <v>1.6255999999999999</v>
      </c>
      <c r="G17" s="22"/>
      <c r="H17" s="20">
        <v>110</v>
      </c>
      <c r="I17" s="21">
        <f t="shared" si="1"/>
        <v>49.999999999999993</v>
      </c>
      <c r="J17" s="22"/>
      <c r="K17" s="21">
        <f t="shared" si="2"/>
        <v>18.920936279372558</v>
      </c>
      <c r="M17" s="27">
        <f>1-_xlfn.PERCENTRANK.EXC([1]Sheet1!$AQ$2:$AQ$860,K17,2)</f>
        <v>0.79</v>
      </c>
      <c r="O17" s="27">
        <f t="shared" si="3"/>
        <v>1.3265728307200002</v>
      </c>
    </row>
    <row r="18" spans="2:15" x14ac:dyDescent="0.25">
      <c r="B18" s="5">
        <v>24819</v>
      </c>
      <c r="D18" s="20">
        <v>5</v>
      </c>
      <c r="E18" s="20">
        <v>5</v>
      </c>
      <c r="F18" s="21">
        <f t="shared" si="0"/>
        <v>1.651</v>
      </c>
      <c r="G18" s="22"/>
      <c r="H18" s="20">
        <v>121</v>
      </c>
      <c r="I18" s="21">
        <f t="shared" si="1"/>
        <v>54.999999999999993</v>
      </c>
      <c r="J18" s="22"/>
      <c r="K18" s="21">
        <f t="shared" si="2"/>
        <v>20.177555148009702</v>
      </c>
      <c r="M18" s="27">
        <f>1-_xlfn.PERCENTRANK.EXC([1]Sheet1!$AQ$2:$AQ$860,K18,2)</f>
        <v>0.62</v>
      </c>
      <c r="O18" s="27">
        <f t="shared" si="3"/>
        <v>1.2439564563636365</v>
      </c>
    </row>
    <row r="19" spans="2:15" x14ac:dyDescent="0.25">
      <c r="B19" s="5">
        <v>24931</v>
      </c>
      <c r="D19" s="20">
        <v>5</v>
      </c>
      <c r="E19" s="20">
        <v>8</v>
      </c>
      <c r="F19" s="21">
        <f t="shared" si="0"/>
        <v>1.7272000000000001</v>
      </c>
      <c r="G19" s="22"/>
      <c r="H19" s="20">
        <v>123</v>
      </c>
      <c r="I19" s="21">
        <f t="shared" si="1"/>
        <v>55.909090909090907</v>
      </c>
      <c r="J19" s="22"/>
      <c r="K19" s="21">
        <f t="shared" si="2"/>
        <v>18.741190360644325</v>
      </c>
      <c r="M19" s="27">
        <f>1-_xlfn.PERCENTRANK.EXC([1]Sheet1!$AQ$2:$AQ$860,K19,2)</f>
        <v>0.81</v>
      </c>
      <c r="O19" s="27">
        <f t="shared" si="3"/>
        <v>1.3392959314211383</v>
      </c>
    </row>
    <row r="20" spans="2:15" x14ac:dyDescent="0.25">
      <c r="B20" s="5">
        <v>24972</v>
      </c>
      <c r="D20" s="20">
        <v>5</v>
      </c>
      <c r="E20" s="20">
        <v>4</v>
      </c>
      <c r="F20" s="21">
        <f t="shared" si="0"/>
        <v>1.6255999999999999</v>
      </c>
      <c r="G20" s="22"/>
      <c r="H20" s="20">
        <v>114</v>
      </c>
      <c r="I20" s="21">
        <f t="shared" si="1"/>
        <v>51.818181818181813</v>
      </c>
      <c r="J20" s="22"/>
      <c r="K20" s="21">
        <f t="shared" si="2"/>
        <v>19.608970325895196</v>
      </c>
      <c r="M20" s="27">
        <f>1-_xlfn.PERCENTRANK.EXC([1]Sheet1!$AQ$2:$AQ$860,K20,2)</f>
        <v>0.7</v>
      </c>
      <c r="O20" s="27">
        <f t="shared" si="3"/>
        <v>1.2800264156070176</v>
      </c>
    </row>
    <row r="21" spans="2:15" x14ac:dyDescent="0.25">
      <c r="B21" s="5">
        <v>25313</v>
      </c>
      <c r="D21" s="20">
        <v>5</v>
      </c>
      <c r="E21" s="20">
        <v>5.5</v>
      </c>
      <c r="F21" s="21">
        <f t="shared" si="0"/>
        <v>1.6637</v>
      </c>
      <c r="G21" s="22"/>
      <c r="H21" s="20">
        <v>120</v>
      </c>
      <c r="I21" s="21">
        <f t="shared" si="1"/>
        <v>54.54545454545454</v>
      </c>
      <c r="J21" s="22"/>
      <c r="K21" s="21">
        <f t="shared" si="2"/>
        <v>19.706456182437343</v>
      </c>
      <c r="M21" s="27">
        <f>1-_xlfn.PERCENTRANK.EXC([1]Sheet1!$AQ$2:$AQ$860,K21,2)</f>
        <v>0.67999999999999994</v>
      </c>
      <c r="O21" s="27">
        <f t="shared" si="3"/>
        <v>1.2736942536816669</v>
      </c>
    </row>
    <row r="22" spans="2:15" x14ac:dyDescent="0.25">
      <c r="B22" s="5">
        <v>25325</v>
      </c>
      <c r="D22" s="20">
        <v>5</v>
      </c>
      <c r="E22" s="20">
        <v>4</v>
      </c>
      <c r="F22" s="21">
        <f t="shared" si="0"/>
        <v>1.6255999999999999</v>
      </c>
      <c r="G22" s="22"/>
      <c r="H22" s="20">
        <v>107</v>
      </c>
      <c r="I22" s="21">
        <f t="shared" si="1"/>
        <v>48.636363636363633</v>
      </c>
      <c r="J22" s="22"/>
      <c r="K22" s="21">
        <f t="shared" si="2"/>
        <v>18.404910744480578</v>
      </c>
      <c r="M22" s="27">
        <f>1-_xlfn.PERCENTRANK.EXC([1]Sheet1!$AQ$2:$AQ$860,K22,2)</f>
        <v>0.83</v>
      </c>
      <c r="O22" s="27">
        <f t="shared" si="3"/>
        <v>1.3637664614878506</v>
      </c>
    </row>
    <row r="23" spans="2:15" x14ac:dyDescent="0.25">
      <c r="B23" s="5">
        <v>25330</v>
      </c>
      <c r="D23" s="20">
        <v>5</v>
      </c>
      <c r="E23" s="20">
        <v>8</v>
      </c>
      <c r="F23" s="21">
        <f t="shared" si="0"/>
        <v>1.7272000000000001</v>
      </c>
      <c r="G23" s="22"/>
      <c r="H23" s="20">
        <v>206</v>
      </c>
      <c r="I23" s="21">
        <f t="shared" si="1"/>
        <v>93.636363636363626</v>
      </c>
      <c r="J23" s="22"/>
      <c r="K23" s="21">
        <f t="shared" si="2"/>
        <v>31.387684669046589</v>
      </c>
      <c r="M23" s="27">
        <f>1-_xlfn.PERCENTRANK.EXC([1]Sheet1!$AQ$2:$AQ$860,K23,2)</f>
        <v>5.0000000000000044E-2</v>
      </c>
      <c r="O23" s="27">
        <f t="shared" si="3"/>
        <v>0.799676696916505</v>
      </c>
    </row>
    <row r="24" spans="2:15" x14ac:dyDescent="0.25">
      <c r="B24" s="5">
        <v>25331</v>
      </c>
      <c r="D24" s="20">
        <v>5</v>
      </c>
      <c r="E24" s="20">
        <v>5.5</v>
      </c>
      <c r="F24" s="21">
        <f t="shared" si="0"/>
        <v>1.6637</v>
      </c>
      <c r="G24" s="22"/>
      <c r="H24" s="20">
        <v>110</v>
      </c>
      <c r="I24" s="21">
        <f t="shared" si="1"/>
        <v>49.999999999999993</v>
      </c>
      <c r="J24" s="22"/>
      <c r="K24" s="21">
        <f t="shared" si="2"/>
        <v>18.064251500567565</v>
      </c>
      <c r="M24" s="27">
        <f>1-_xlfn.PERCENTRANK.EXC([1]Sheet1!$AQ$2:$AQ$860,K24,2)</f>
        <v>0.87</v>
      </c>
      <c r="O24" s="27">
        <f t="shared" si="3"/>
        <v>1.3894846403800001</v>
      </c>
    </row>
    <row r="25" spans="2:15" x14ac:dyDescent="0.25">
      <c r="B25" s="5">
        <v>25333</v>
      </c>
      <c r="D25" s="20">
        <v>5</v>
      </c>
      <c r="E25" s="20">
        <v>7</v>
      </c>
      <c r="F25" s="21">
        <f t="shared" si="0"/>
        <v>1.7018</v>
      </c>
      <c r="G25" s="22"/>
      <c r="H25" s="20">
        <v>124</v>
      </c>
      <c r="I25" s="21">
        <f t="shared" si="1"/>
        <v>56.36363636363636</v>
      </c>
      <c r="J25" s="22"/>
      <c r="K25" s="21">
        <f t="shared" si="2"/>
        <v>19.461753417522509</v>
      </c>
      <c r="M25" s="27">
        <f>1-_xlfn.PERCENTRANK.EXC([1]Sheet1!$AQ$2:$AQ$860,K25,2)</f>
        <v>0.73</v>
      </c>
      <c r="O25" s="27">
        <f t="shared" si="3"/>
        <v>1.2897090751032259</v>
      </c>
    </row>
    <row r="26" spans="2:15" x14ac:dyDescent="0.25">
      <c r="B26" s="5">
        <v>25344</v>
      </c>
      <c r="D26" s="20">
        <v>5</v>
      </c>
      <c r="E26" s="20">
        <v>3</v>
      </c>
      <c r="F26" s="21">
        <f t="shared" si="0"/>
        <v>1.6002000000000001</v>
      </c>
      <c r="G26" s="22"/>
      <c r="H26" s="20">
        <v>134</v>
      </c>
      <c r="I26" s="21">
        <f t="shared" si="1"/>
        <v>60.909090909090907</v>
      </c>
      <c r="J26" s="22"/>
      <c r="K26" s="21">
        <f t="shared" si="2"/>
        <v>23.786666598047457</v>
      </c>
      <c r="M26" s="27">
        <f>1-_xlfn.PERCENTRANK.EXC([1]Sheet1!$AQ$2:$AQ$860,K26,2)</f>
        <v>0.28000000000000003</v>
      </c>
      <c r="O26" s="27">
        <f t="shared" si="3"/>
        <v>1.0552130075283583</v>
      </c>
    </row>
    <row r="27" spans="2:15" x14ac:dyDescent="0.25">
      <c r="B27" s="5">
        <v>25351</v>
      </c>
      <c r="D27" s="20">
        <v>5</v>
      </c>
      <c r="E27" s="20">
        <v>1</v>
      </c>
      <c r="F27" s="21">
        <f t="shared" si="0"/>
        <v>1.5494000000000001</v>
      </c>
      <c r="G27" s="22"/>
      <c r="H27" s="20">
        <v>109</v>
      </c>
      <c r="I27" s="21">
        <f t="shared" si="1"/>
        <v>49.54545454545454</v>
      </c>
      <c r="J27" s="22"/>
      <c r="K27" s="21">
        <f t="shared" si="2"/>
        <v>20.638432716116853</v>
      </c>
      <c r="M27" s="27">
        <f>1-_xlfn.PERCENTRANK.EXC([1]Sheet1!$AQ$2:$AQ$860,K27,2)</f>
        <v>0.57000000000000006</v>
      </c>
      <c r="O27" s="27">
        <f t="shared" si="3"/>
        <v>1.2161776209100921</v>
      </c>
    </row>
    <row r="28" spans="2:15" x14ac:dyDescent="0.25">
      <c r="B28" s="5">
        <v>25353</v>
      </c>
      <c r="D28" s="20">
        <v>5</v>
      </c>
      <c r="E28" s="20">
        <v>11</v>
      </c>
      <c r="F28" s="21">
        <f t="shared" si="0"/>
        <v>1.8033999999999999</v>
      </c>
      <c r="G28" s="22"/>
      <c r="H28" s="20">
        <v>177</v>
      </c>
      <c r="I28" s="21">
        <f t="shared" si="1"/>
        <v>80.454545454545453</v>
      </c>
      <c r="J28" s="22"/>
      <c r="K28" s="21">
        <f t="shared" si="2"/>
        <v>24.738106499530886</v>
      </c>
      <c r="M28" s="27">
        <f>1-_xlfn.PERCENTRANK.EXC([1]Sheet1!$AQ$2:$AQ$860,K28,2)</f>
        <v>0.21999999999999997</v>
      </c>
      <c r="O28" s="27">
        <f t="shared" si="3"/>
        <v>1.0146289895096046</v>
      </c>
    </row>
    <row r="29" spans="2:15" x14ac:dyDescent="0.25">
      <c r="B29" s="5">
        <v>25356</v>
      </c>
      <c r="D29" s="20">
        <v>5</v>
      </c>
      <c r="E29" s="20">
        <v>2</v>
      </c>
      <c r="F29" s="21">
        <f t="shared" si="0"/>
        <v>1.5748</v>
      </c>
      <c r="G29" s="22"/>
      <c r="H29" s="20">
        <v>118</v>
      </c>
      <c r="I29" s="21">
        <f t="shared" si="1"/>
        <v>53.636363636363633</v>
      </c>
      <c r="J29" s="22"/>
      <c r="K29" s="21">
        <f t="shared" si="2"/>
        <v>21.627609237623165</v>
      </c>
      <c r="M29" s="27">
        <f>1-_xlfn.PERCENTRANK.EXC([1]Sheet1!$AQ$2:$AQ$860,K29,2)</f>
        <v>0.45999999999999996</v>
      </c>
      <c r="O29" s="27">
        <f t="shared" si="3"/>
        <v>1.1605536110915255</v>
      </c>
    </row>
    <row r="30" spans="2:15" x14ac:dyDescent="0.25">
      <c r="B30" s="5">
        <v>25364</v>
      </c>
      <c r="D30" s="20">
        <v>5</v>
      </c>
      <c r="E30" s="20">
        <v>5</v>
      </c>
      <c r="F30" s="21">
        <f t="shared" si="0"/>
        <v>1.651</v>
      </c>
      <c r="G30" s="22"/>
      <c r="H30" s="20">
        <v>126</v>
      </c>
      <c r="I30" s="21">
        <f t="shared" si="1"/>
        <v>57.272727272727266</v>
      </c>
      <c r="J30" s="22"/>
      <c r="K30" s="21">
        <f t="shared" si="2"/>
        <v>21.011338418588615</v>
      </c>
      <c r="M30" s="27">
        <f>1-_xlfn.PERCENTRANK.EXC([1]Sheet1!$AQ$2:$AQ$860,K30,2)</f>
        <v>0.53</v>
      </c>
      <c r="O30" s="27">
        <f t="shared" si="3"/>
        <v>1.1945931049206351</v>
      </c>
    </row>
    <row r="31" spans="2:15" x14ac:dyDescent="0.25">
      <c r="B31" s="5">
        <v>25392</v>
      </c>
      <c r="D31" s="20">
        <v>5</v>
      </c>
      <c r="E31" s="20">
        <v>7.5</v>
      </c>
      <c r="F31" s="21">
        <f t="shared" si="0"/>
        <v>1.7145000000000001</v>
      </c>
      <c r="G31" s="22"/>
      <c r="H31" s="20">
        <v>156</v>
      </c>
      <c r="I31" s="21">
        <f t="shared" si="1"/>
        <v>70.909090909090907</v>
      </c>
      <c r="J31" s="22"/>
      <c r="K31" s="21">
        <f t="shared" si="2"/>
        <v>24.12275681266663</v>
      </c>
      <c r="M31" s="27">
        <f>1-_xlfn.PERCENTRANK.EXC([1]Sheet1!$AQ$2:$AQ$860,K31,2)</f>
        <v>0.26</v>
      </c>
      <c r="O31" s="27">
        <f t="shared" si="3"/>
        <v>1.040511256442308</v>
      </c>
    </row>
    <row r="32" spans="2:15" x14ac:dyDescent="0.25">
      <c r="B32" s="5">
        <v>25397</v>
      </c>
      <c r="D32" s="20">
        <v>5</v>
      </c>
      <c r="E32" s="20">
        <v>10</v>
      </c>
      <c r="F32" s="21">
        <f t="shared" si="0"/>
        <v>1.778</v>
      </c>
      <c r="G32" s="22"/>
      <c r="H32" s="20">
        <v>161</v>
      </c>
      <c r="I32" s="21">
        <f t="shared" si="1"/>
        <v>73.181818181818173</v>
      </c>
      <c r="J32" s="22"/>
      <c r="K32" s="21">
        <f t="shared" si="2"/>
        <v>23.149396948144542</v>
      </c>
      <c r="M32" s="27">
        <f>1-_xlfn.PERCENTRANK.EXC([1]Sheet1!$AQ$2:$AQ$860,K32,2)</f>
        <v>0.32999999999999996</v>
      </c>
      <c r="O32" s="27">
        <f t="shared" si="3"/>
        <v>1.0842615060869567</v>
      </c>
    </row>
    <row r="33" spans="2:15" x14ac:dyDescent="0.25">
      <c r="B33" s="5">
        <v>25399</v>
      </c>
      <c r="D33" s="20">
        <v>5</v>
      </c>
      <c r="E33" s="20">
        <v>4</v>
      </c>
      <c r="F33" s="21">
        <f t="shared" si="0"/>
        <v>1.6255999999999999</v>
      </c>
      <c r="G33" s="22"/>
      <c r="H33" s="20">
        <v>96</v>
      </c>
      <c r="I33" s="21">
        <f t="shared" si="1"/>
        <v>43.636363636363633</v>
      </c>
      <c r="J33" s="22"/>
      <c r="K33" s="21">
        <f t="shared" si="2"/>
        <v>16.512817116543324</v>
      </c>
      <c r="M33" s="27">
        <f>1-_xlfn.PERCENTRANK.EXC([1]Sheet1!$AQ$2:$AQ$860,K33,2)</f>
        <v>0.97</v>
      </c>
      <c r="O33" s="27">
        <f t="shared" si="3"/>
        <v>1.5200313685333333</v>
      </c>
    </row>
    <row r="34" spans="2:15" x14ac:dyDescent="0.25">
      <c r="B34" s="5">
        <v>25406</v>
      </c>
      <c r="D34" s="20">
        <v>5</v>
      </c>
      <c r="E34" s="20">
        <v>8.5</v>
      </c>
      <c r="F34" s="21">
        <f t="shared" si="0"/>
        <v>1.7399</v>
      </c>
      <c r="G34" s="22"/>
      <c r="H34" s="20">
        <v>120</v>
      </c>
      <c r="I34" s="21">
        <f t="shared" si="1"/>
        <v>54.54545454545454</v>
      </c>
      <c r="J34" s="22"/>
      <c r="K34" s="21">
        <f t="shared" si="2"/>
        <v>18.018141325952751</v>
      </c>
      <c r="M34" s="27">
        <f>1-_xlfn.PERCENTRANK.EXC([1]Sheet1!$AQ$2:$AQ$860,K34,2)</f>
        <v>0.87</v>
      </c>
      <c r="O34" s="27">
        <f t="shared" si="3"/>
        <v>1.3930404666016671</v>
      </c>
    </row>
    <row r="35" spans="2:15" x14ac:dyDescent="0.25">
      <c r="B35" s="5">
        <v>25408</v>
      </c>
      <c r="D35" s="20">
        <v>5</v>
      </c>
      <c r="E35" s="20">
        <v>5</v>
      </c>
      <c r="F35" s="21">
        <f t="shared" si="0"/>
        <v>1.651</v>
      </c>
      <c r="G35" s="22"/>
      <c r="H35" s="20">
        <v>103</v>
      </c>
      <c r="I35" s="21">
        <f t="shared" si="1"/>
        <v>46.818181818181813</v>
      </c>
      <c r="J35" s="22"/>
      <c r="K35" s="21">
        <f t="shared" si="2"/>
        <v>17.175935373925615</v>
      </c>
      <c r="M35" s="27">
        <f>1-_xlfn.PERCENTRANK.EXC([1]Sheet1!$AQ$2:$AQ$860,K35,2)</f>
        <v>0.94</v>
      </c>
      <c r="O35" s="27">
        <f t="shared" si="3"/>
        <v>1.4613469050485439</v>
      </c>
    </row>
    <row r="36" spans="2:15" x14ac:dyDescent="0.25">
      <c r="B36" s="5">
        <v>25446</v>
      </c>
      <c r="D36" s="20">
        <v>5</v>
      </c>
      <c r="E36" s="20">
        <v>10.5</v>
      </c>
      <c r="F36" s="21">
        <f t="shared" si="0"/>
        <v>1.7907</v>
      </c>
      <c r="G36" s="22"/>
      <c r="H36" s="20">
        <v>132</v>
      </c>
      <c r="I36" s="21">
        <f t="shared" si="1"/>
        <v>59.999999999999993</v>
      </c>
      <c r="J36" s="22"/>
      <c r="K36" s="21">
        <f t="shared" si="2"/>
        <v>18.71136985068598</v>
      </c>
      <c r="M36" s="27">
        <f>1-_xlfn.PERCENTRANK.EXC([1]Sheet1!$AQ$2:$AQ$860,K36,2)</f>
        <v>0.81</v>
      </c>
      <c r="O36" s="27">
        <f t="shared" si="3"/>
        <v>1.3414303816500002</v>
      </c>
    </row>
    <row r="37" spans="2:15" x14ac:dyDescent="0.25">
      <c r="B37" s="5">
        <v>25453</v>
      </c>
      <c r="D37" s="20">
        <v>5</v>
      </c>
      <c r="E37" s="20">
        <v>1</v>
      </c>
      <c r="F37" s="21">
        <f t="shared" si="0"/>
        <v>1.5494000000000001</v>
      </c>
      <c r="G37" s="22"/>
      <c r="H37" s="20">
        <v>100</v>
      </c>
      <c r="I37" s="21">
        <f t="shared" si="1"/>
        <v>45.454545454545453</v>
      </c>
      <c r="J37" s="22"/>
      <c r="K37" s="21">
        <f t="shared" si="2"/>
        <v>18.934341941391608</v>
      </c>
      <c r="M37" s="27">
        <f>1-_xlfn.PERCENTRANK.EXC([1]Sheet1!$AQ$2:$AQ$860,K37,2)</f>
        <v>0.79</v>
      </c>
      <c r="O37" s="27">
        <f t="shared" si="3"/>
        <v>1.3256336067920003</v>
      </c>
    </row>
    <row r="38" spans="2:15" x14ac:dyDescent="0.25">
      <c r="B38" s="5">
        <v>25460</v>
      </c>
      <c r="D38" s="20">
        <v>4</v>
      </c>
      <c r="E38" s="20">
        <v>9.5</v>
      </c>
      <c r="F38" s="21">
        <f t="shared" si="0"/>
        <v>1.4605000000000001</v>
      </c>
      <c r="G38" s="22"/>
      <c r="H38" s="20">
        <v>110</v>
      </c>
      <c r="I38" s="21">
        <f t="shared" si="1"/>
        <v>49.999999999999993</v>
      </c>
      <c r="J38" s="22"/>
      <c r="K38" s="21">
        <f t="shared" si="2"/>
        <v>23.440500567201507</v>
      </c>
      <c r="M38" s="27">
        <f>1-_xlfn.PERCENTRANK.EXC([1]Sheet1!$AQ$2:$AQ$860,K38,2)</f>
        <v>0.30000000000000004</v>
      </c>
      <c r="O38" s="27">
        <f t="shared" si="3"/>
        <v>1.0707962455000004</v>
      </c>
    </row>
    <row r="39" spans="2:15" x14ac:dyDescent="0.25">
      <c r="B39" s="5">
        <v>25461</v>
      </c>
      <c r="D39" s="20">
        <v>4</v>
      </c>
      <c r="E39" s="20">
        <v>10.5</v>
      </c>
      <c r="F39" s="21">
        <f t="shared" si="0"/>
        <v>1.4859</v>
      </c>
      <c r="G39" s="22"/>
      <c r="H39" s="20">
        <v>112</v>
      </c>
      <c r="I39" s="21">
        <f t="shared" si="1"/>
        <v>50.909090909090907</v>
      </c>
      <c r="J39" s="22"/>
      <c r="K39" s="21">
        <f t="shared" si="2"/>
        <v>23.057710198725506</v>
      </c>
      <c r="M39" s="27">
        <f>1-_xlfn.PERCENTRANK.EXC([1]Sheet1!$AQ$2:$AQ$860,K39,2)</f>
        <v>0.32999999999999996</v>
      </c>
      <c r="O39" s="27">
        <f t="shared" si="3"/>
        <v>1.0885729668589286</v>
      </c>
    </row>
    <row r="40" spans="2:15" x14ac:dyDescent="0.25">
      <c r="B40" s="5">
        <v>25462</v>
      </c>
      <c r="D40" s="20">
        <v>5</v>
      </c>
      <c r="E40" s="20">
        <v>8.5</v>
      </c>
      <c r="F40" s="21">
        <f t="shared" si="0"/>
        <v>1.7399</v>
      </c>
      <c r="G40" s="22"/>
      <c r="H40" s="20">
        <v>124</v>
      </c>
      <c r="I40" s="21">
        <f t="shared" si="1"/>
        <v>56.36363636363636</v>
      </c>
      <c r="J40" s="22"/>
      <c r="K40" s="21">
        <f t="shared" si="2"/>
        <v>18.618746036817846</v>
      </c>
      <c r="M40" s="27">
        <f>1-_xlfn.PERCENTRANK.EXC([1]Sheet1!$AQ$2:$AQ$860,K40,2)</f>
        <v>0.81</v>
      </c>
      <c r="O40" s="27">
        <f t="shared" si="3"/>
        <v>1.3481036773564519</v>
      </c>
    </row>
    <row r="41" spans="2:15" x14ac:dyDescent="0.25">
      <c r="B41" s="5">
        <v>25476</v>
      </c>
      <c r="D41" s="20">
        <v>5</v>
      </c>
      <c r="E41" s="20">
        <v>2</v>
      </c>
      <c r="F41" s="21">
        <f t="shared" si="0"/>
        <v>1.5748</v>
      </c>
      <c r="G41" s="22"/>
      <c r="H41" s="20">
        <v>159</v>
      </c>
      <c r="I41" s="21">
        <f t="shared" si="1"/>
        <v>72.272727272727266</v>
      </c>
      <c r="J41" s="22"/>
      <c r="K41" s="21">
        <f t="shared" si="2"/>
        <v>29.142287023576976</v>
      </c>
      <c r="M41" s="27">
        <f>1-_xlfn.PERCENTRANK.EXC([1]Sheet1!$AQ$2:$AQ$860,K41,2)</f>
        <v>7.999999999999996E-2</v>
      </c>
      <c r="O41" s="27">
        <f t="shared" si="3"/>
        <v>0.8612913591748429</v>
      </c>
    </row>
    <row r="42" spans="2:15" x14ac:dyDescent="0.25">
      <c r="B42" s="5">
        <v>25480</v>
      </c>
      <c r="D42" s="20">
        <v>5</v>
      </c>
      <c r="E42" s="20">
        <v>6</v>
      </c>
      <c r="F42" s="21">
        <f t="shared" si="0"/>
        <v>1.6764000000000001</v>
      </c>
      <c r="G42" s="22"/>
      <c r="H42" s="20">
        <v>144</v>
      </c>
      <c r="I42" s="21">
        <f t="shared" si="1"/>
        <v>65.454545454545453</v>
      </c>
      <c r="J42" s="22"/>
      <c r="K42" s="21">
        <f t="shared" si="2"/>
        <v>23.290805409559727</v>
      </c>
      <c r="M42" s="27">
        <f>1-_xlfn.PERCENTRANK.EXC([1]Sheet1!$AQ$2:$AQ$860,K42,2)</f>
        <v>0.31000000000000005</v>
      </c>
      <c r="O42" s="27">
        <f t="shared" si="3"/>
        <v>1.0776784898000002</v>
      </c>
    </row>
    <row r="43" spans="2:15" x14ac:dyDescent="0.25">
      <c r="B43" s="5">
        <v>25491</v>
      </c>
      <c r="D43" s="20">
        <v>5</v>
      </c>
      <c r="E43" s="20">
        <v>3</v>
      </c>
      <c r="F43" s="21">
        <f t="shared" si="0"/>
        <v>1.6002000000000001</v>
      </c>
      <c r="G43" s="22"/>
      <c r="H43" s="20">
        <v>102</v>
      </c>
      <c r="I43" s="21">
        <f t="shared" si="1"/>
        <v>46.36363636363636</v>
      </c>
      <c r="J43" s="22"/>
      <c r="K43" s="21">
        <f t="shared" si="2"/>
        <v>18.106268604483883</v>
      </c>
      <c r="M43" s="27">
        <f>1-_xlfn.PERCENTRANK.EXC([1]Sheet1!$AQ$2:$AQ$860,K43,2)</f>
        <v>0.86</v>
      </c>
      <c r="O43" s="27">
        <f t="shared" si="3"/>
        <v>1.3862602255764709</v>
      </c>
    </row>
    <row r="44" spans="2:15" x14ac:dyDescent="0.25">
      <c r="B44" s="5">
        <v>25515</v>
      </c>
      <c r="D44" s="20">
        <v>5</v>
      </c>
      <c r="E44" s="20">
        <v>5</v>
      </c>
      <c r="F44" s="21">
        <f t="shared" si="0"/>
        <v>1.651</v>
      </c>
      <c r="G44" s="22"/>
      <c r="H44" s="20">
        <v>203</v>
      </c>
      <c r="I44" s="21">
        <f t="shared" si="1"/>
        <v>92.272727272727266</v>
      </c>
      <c r="J44" s="22"/>
      <c r="K44" s="21">
        <f t="shared" si="2"/>
        <v>33.851600785503877</v>
      </c>
      <c r="M44" s="27">
        <f>1-_xlfn.PERCENTRANK.EXC([1]Sheet1!$AQ$2:$AQ$860,K44,2)</f>
        <v>3.0000000000000027E-2</v>
      </c>
      <c r="O44" s="27">
        <f t="shared" si="3"/>
        <v>0.74147158236453226</v>
      </c>
    </row>
    <row r="45" spans="2:15" x14ac:dyDescent="0.25">
      <c r="B45" s="5">
        <v>25537</v>
      </c>
      <c r="D45" s="20">
        <v>5</v>
      </c>
      <c r="E45" s="20">
        <v>1</v>
      </c>
      <c r="F45" s="21">
        <f t="shared" si="0"/>
        <v>1.5494000000000001</v>
      </c>
      <c r="G45" s="22"/>
      <c r="H45" s="20">
        <v>98</v>
      </c>
      <c r="I45" s="21">
        <f t="shared" si="1"/>
        <v>44.54545454545454</v>
      </c>
      <c r="J45" s="22"/>
      <c r="K45" s="21">
        <f t="shared" si="2"/>
        <v>18.555655102563776</v>
      </c>
      <c r="M45" s="27">
        <f>1-_xlfn.PERCENTRANK.EXC([1]Sheet1!$AQ$2:$AQ$860,K45,2)</f>
        <v>0.82000000000000006</v>
      </c>
      <c r="O45" s="27">
        <f t="shared" si="3"/>
        <v>1.352687353869388</v>
      </c>
    </row>
    <row r="46" spans="2:15" x14ac:dyDescent="0.25">
      <c r="B46" s="5">
        <v>25544</v>
      </c>
      <c r="D46" s="20">
        <v>5</v>
      </c>
      <c r="E46" s="20">
        <v>10</v>
      </c>
      <c r="F46" s="21">
        <f t="shared" si="0"/>
        <v>1.778</v>
      </c>
      <c r="G46" s="22"/>
      <c r="H46" s="20">
        <v>200</v>
      </c>
      <c r="I46" s="21">
        <f t="shared" si="1"/>
        <v>90.909090909090907</v>
      </c>
      <c r="J46" s="22"/>
      <c r="K46" s="21">
        <f t="shared" si="2"/>
        <v>28.757014842415582</v>
      </c>
      <c r="M46" s="27">
        <f>1-_xlfn.PERCENTRANK.EXC([1]Sheet1!$AQ$2:$AQ$860,K46,2)</f>
        <v>8.9999999999999969E-2</v>
      </c>
      <c r="O46" s="27">
        <f t="shared" si="3"/>
        <v>0.87283051240000009</v>
      </c>
    </row>
    <row r="47" spans="2:15" x14ac:dyDescent="0.25">
      <c r="B47" s="5">
        <v>25558</v>
      </c>
      <c r="D47" s="20">
        <v>5</v>
      </c>
      <c r="E47" s="20">
        <v>0</v>
      </c>
      <c r="F47" s="21">
        <f t="shared" si="0"/>
        <v>1.524</v>
      </c>
      <c r="G47" s="22"/>
      <c r="H47" s="20">
        <v>119</v>
      </c>
      <c r="I47" s="21">
        <f t="shared" si="1"/>
        <v>54.090909090909086</v>
      </c>
      <c r="J47" s="22"/>
      <c r="K47" s="21">
        <f t="shared" si="2"/>
        <v>23.289187992517395</v>
      </c>
      <c r="M47" s="27">
        <f>1-_xlfn.PERCENTRANK.EXC([1]Sheet1!$AQ$2:$AQ$860,K47,2)</f>
        <v>0.31000000000000005</v>
      </c>
      <c r="O47" s="27">
        <f t="shared" si="3"/>
        <v>1.0777533337815128</v>
      </c>
    </row>
    <row r="48" spans="2:15" x14ac:dyDescent="0.25">
      <c r="B48" s="5">
        <v>25571</v>
      </c>
      <c r="D48" s="20">
        <v>5</v>
      </c>
      <c r="E48" s="20">
        <v>7</v>
      </c>
      <c r="F48" s="21">
        <f t="shared" si="0"/>
        <v>1.7018</v>
      </c>
      <c r="G48" s="22"/>
      <c r="H48" s="20">
        <v>121</v>
      </c>
      <c r="I48" s="21">
        <f t="shared" si="1"/>
        <v>54.999999999999993</v>
      </c>
      <c r="J48" s="22"/>
      <c r="K48" s="21">
        <f t="shared" si="2"/>
        <v>18.990904544517928</v>
      </c>
      <c r="M48" s="27">
        <f>1-_xlfn.PERCENTRANK.EXC([1]Sheet1!$AQ$2:$AQ$860,K48,2)</f>
        <v>0.79</v>
      </c>
      <c r="O48" s="27">
        <f t="shared" si="3"/>
        <v>1.3216853331636367</v>
      </c>
    </row>
    <row r="49" spans="2:15" x14ac:dyDescent="0.25">
      <c r="B49" s="5">
        <v>25577</v>
      </c>
      <c r="D49" s="20">
        <v>5</v>
      </c>
      <c r="E49" s="20">
        <v>2</v>
      </c>
      <c r="F49" s="21">
        <f t="shared" si="0"/>
        <v>1.5748</v>
      </c>
      <c r="G49" s="22"/>
      <c r="H49" s="20">
        <v>96</v>
      </c>
      <c r="I49" s="21">
        <f t="shared" si="1"/>
        <v>43.636363636363633</v>
      </c>
      <c r="J49" s="22"/>
      <c r="K49" s="21">
        <f t="shared" si="2"/>
        <v>17.595343108574781</v>
      </c>
      <c r="M49" s="27">
        <f>1-_xlfn.PERCENTRANK.EXC([1]Sheet1!$AQ$2:$AQ$860,K49,2)</f>
        <v>0.91</v>
      </c>
      <c r="O49" s="27">
        <f t="shared" si="3"/>
        <v>1.4265138136333333</v>
      </c>
    </row>
    <row r="50" spans="2:15" x14ac:dyDescent="0.25">
      <c r="B50" s="5">
        <v>25580</v>
      </c>
      <c r="D50" s="20">
        <v>5</v>
      </c>
      <c r="E50" s="20">
        <v>8</v>
      </c>
      <c r="F50" s="21">
        <f t="shared" si="0"/>
        <v>1.7272000000000001</v>
      </c>
      <c r="G50" s="22"/>
      <c r="H50" s="20">
        <v>125</v>
      </c>
      <c r="I50" s="21">
        <f t="shared" si="1"/>
        <v>56.818181818181813</v>
      </c>
      <c r="J50" s="22"/>
      <c r="K50" s="21">
        <f t="shared" si="2"/>
        <v>19.045925163256424</v>
      </c>
      <c r="M50" s="27">
        <f>1-_xlfn.PERCENTRANK.EXC([1]Sheet1!$AQ$2:$AQ$860,K50,2)</f>
        <v>0.78</v>
      </c>
      <c r="O50" s="27">
        <f t="shared" si="3"/>
        <v>1.3178671965184003</v>
      </c>
    </row>
    <row r="51" spans="2:15" x14ac:dyDescent="0.25">
      <c r="B51" s="5">
        <v>25611</v>
      </c>
      <c r="D51" s="20">
        <v>5</v>
      </c>
      <c r="E51" s="20">
        <v>7</v>
      </c>
      <c r="F51" s="21">
        <f t="shared" si="0"/>
        <v>1.7018</v>
      </c>
      <c r="G51" s="22"/>
      <c r="H51" s="20">
        <v>109</v>
      </c>
      <c r="I51" s="21">
        <f t="shared" si="1"/>
        <v>49.54545454545454</v>
      </c>
      <c r="J51" s="22"/>
      <c r="K51" s="21">
        <f t="shared" si="2"/>
        <v>17.107509052499623</v>
      </c>
      <c r="M51" s="27">
        <f>1-_xlfn.PERCENTRANK.EXC([1]Sheet1!$AQ$2:$AQ$860,K51,2)</f>
        <v>0.94</v>
      </c>
      <c r="O51" s="27">
        <f t="shared" si="3"/>
        <v>1.4671919753467892</v>
      </c>
    </row>
    <row r="52" spans="2:15" x14ac:dyDescent="0.25">
      <c r="B52" s="5">
        <v>25620</v>
      </c>
      <c r="D52" s="20">
        <v>5</v>
      </c>
      <c r="E52" s="20">
        <v>3</v>
      </c>
      <c r="F52" s="21">
        <f t="shared" si="0"/>
        <v>1.6002000000000001</v>
      </c>
      <c r="G52" s="22"/>
      <c r="H52" s="20">
        <v>107</v>
      </c>
      <c r="I52" s="21">
        <f t="shared" si="1"/>
        <v>48.636363636363633</v>
      </c>
      <c r="J52" s="22"/>
      <c r="K52" s="21">
        <f t="shared" si="2"/>
        <v>18.993830790978194</v>
      </c>
      <c r="M52" s="27">
        <f>1-_xlfn.PERCENTRANK.EXC([1]Sheet1!$AQ$2:$AQ$860,K52,2)</f>
        <v>0.79</v>
      </c>
      <c r="O52" s="27">
        <f t="shared" si="3"/>
        <v>1.3214817103626169</v>
      </c>
    </row>
    <row r="53" spans="2:15" x14ac:dyDescent="0.25">
      <c r="B53" s="5">
        <v>25650</v>
      </c>
      <c r="D53" s="20">
        <v>5</v>
      </c>
      <c r="E53" s="20">
        <v>3</v>
      </c>
      <c r="F53" s="21">
        <f t="shared" si="0"/>
        <v>1.6002000000000001</v>
      </c>
      <c r="G53" s="22"/>
      <c r="H53" s="20">
        <v>117</v>
      </c>
      <c r="I53" s="21">
        <f t="shared" si="1"/>
        <v>53.18181818181818</v>
      </c>
      <c r="J53" s="22"/>
      <c r="K53" s="21">
        <f t="shared" si="2"/>
        <v>20.768955163966812</v>
      </c>
      <c r="M53" s="27">
        <f>1-_xlfn.PERCENTRANK.EXC([1]Sheet1!$AQ$2:$AQ$860,K53,2)</f>
        <v>0.56000000000000005</v>
      </c>
      <c r="O53" s="27">
        <f t="shared" si="3"/>
        <v>1.2085345556307692</v>
      </c>
    </row>
    <row r="54" spans="2:15" x14ac:dyDescent="0.25">
      <c r="B54" s="5">
        <v>25665</v>
      </c>
      <c r="D54" s="20">
        <v>5</v>
      </c>
      <c r="E54" s="20">
        <v>5</v>
      </c>
      <c r="F54" s="21">
        <f t="shared" si="0"/>
        <v>1.651</v>
      </c>
      <c r="G54" s="22"/>
      <c r="H54" s="20">
        <v>141</v>
      </c>
      <c r="I54" s="21">
        <f t="shared" si="1"/>
        <v>64.090909090909079</v>
      </c>
      <c r="J54" s="22"/>
      <c r="K54" s="21">
        <f t="shared" si="2"/>
        <v>23.512688230325352</v>
      </c>
      <c r="M54" s="27">
        <f>1-_xlfn.PERCENTRANK.EXC([1]Sheet1!$AQ$2:$AQ$860,K54,2)</f>
        <v>0.30000000000000004</v>
      </c>
      <c r="O54" s="27">
        <f t="shared" si="3"/>
        <v>1.0675087320567378</v>
      </c>
    </row>
    <row r="55" spans="2:15" x14ac:dyDescent="0.25">
      <c r="B55" s="5">
        <v>25700</v>
      </c>
      <c r="D55" s="20">
        <v>5</v>
      </c>
      <c r="E55" s="20">
        <v>2</v>
      </c>
      <c r="F55" s="21">
        <f t="shared" si="0"/>
        <v>1.5748</v>
      </c>
      <c r="G55" s="22"/>
      <c r="H55" s="20">
        <v>92</v>
      </c>
      <c r="I55" s="21">
        <f t="shared" si="1"/>
        <v>41.818181818181813</v>
      </c>
      <c r="J55" s="22"/>
      <c r="K55" s="21">
        <f t="shared" si="2"/>
        <v>16.862203812384163</v>
      </c>
      <c r="M55" s="27">
        <f>1-_xlfn.PERCENTRANK.EXC([1]Sheet1!$AQ$2:$AQ$860,K55,2)</f>
        <v>0.95</v>
      </c>
      <c r="O55" s="27">
        <f t="shared" si="3"/>
        <v>1.488536153356522</v>
      </c>
    </row>
    <row r="56" spans="2:15" x14ac:dyDescent="0.25">
      <c r="B56" s="5">
        <v>25707</v>
      </c>
      <c r="D56" s="20">
        <v>5</v>
      </c>
      <c r="E56" s="20">
        <v>5</v>
      </c>
      <c r="F56" s="21">
        <f t="shared" si="0"/>
        <v>1.651</v>
      </c>
      <c r="G56" s="22"/>
      <c r="H56" s="20">
        <v>118</v>
      </c>
      <c r="I56" s="21">
        <f t="shared" si="1"/>
        <v>53.636363636363633</v>
      </c>
      <c r="J56" s="22"/>
      <c r="K56" s="21">
        <f t="shared" si="2"/>
        <v>19.677285185662353</v>
      </c>
      <c r="M56" s="27">
        <f>1-_xlfn.PERCENTRANK.EXC([1]Sheet1!$AQ$2:$AQ$860,K56,2)</f>
        <v>0.7</v>
      </c>
      <c r="O56" s="27">
        <f t="shared" si="3"/>
        <v>1.2755824679661021</v>
      </c>
    </row>
    <row r="57" spans="2:15" x14ac:dyDescent="0.25">
      <c r="B57" s="5">
        <v>25708</v>
      </c>
      <c r="D57" s="20">
        <v>5</v>
      </c>
      <c r="E57" s="20">
        <v>2</v>
      </c>
      <c r="F57" s="21">
        <f t="shared" si="0"/>
        <v>1.5748</v>
      </c>
      <c r="G57" s="22"/>
      <c r="H57" s="20">
        <v>104</v>
      </c>
      <c r="I57" s="21">
        <f t="shared" si="1"/>
        <v>47.272727272727266</v>
      </c>
      <c r="J57" s="22"/>
      <c r="K57" s="21">
        <f t="shared" si="2"/>
        <v>19.06162170095601</v>
      </c>
      <c r="M57" s="27">
        <f>1-_xlfn.PERCENTRANK.EXC([1]Sheet1!$AQ$2:$AQ$860,K57,2)</f>
        <v>0.78</v>
      </c>
      <c r="O57" s="27">
        <f t="shared" si="3"/>
        <v>1.3167819818153847</v>
      </c>
    </row>
    <row r="58" spans="2:15" x14ac:dyDescent="0.25">
      <c r="B58" s="5">
        <v>25712</v>
      </c>
      <c r="D58" s="20">
        <v>5</v>
      </c>
      <c r="E58" s="20">
        <v>4.5</v>
      </c>
      <c r="F58" s="21">
        <f t="shared" si="0"/>
        <v>1.6383000000000001</v>
      </c>
      <c r="G58" s="22"/>
      <c r="H58" s="20">
        <v>125</v>
      </c>
      <c r="I58" s="21">
        <f t="shared" si="1"/>
        <v>56.818181818181813</v>
      </c>
      <c r="J58" s="22"/>
      <c r="K58" s="21">
        <f t="shared" si="2"/>
        <v>21.169006178690633</v>
      </c>
      <c r="M58" s="27">
        <f>1-_xlfn.PERCENTRANK.EXC([1]Sheet1!$AQ$2:$AQ$860,K58,2)</f>
        <v>0.52</v>
      </c>
      <c r="O58" s="27">
        <f t="shared" si="3"/>
        <v>1.1856957189264004</v>
      </c>
    </row>
    <row r="59" spans="2:15" x14ac:dyDescent="0.25">
      <c r="B59" s="5">
        <v>25715</v>
      </c>
      <c r="D59" s="20">
        <v>5</v>
      </c>
      <c r="E59" s="20">
        <v>5</v>
      </c>
      <c r="F59" s="21">
        <f t="shared" si="0"/>
        <v>1.651</v>
      </c>
      <c r="G59" s="22"/>
      <c r="H59" s="20">
        <v>180</v>
      </c>
      <c r="I59" s="21">
        <f t="shared" si="1"/>
        <v>81.818181818181813</v>
      </c>
      <c r="J59" s="22"/>
      <c r="K59" s="21">
        <f t="shared" si="2"/>
        <v>30.01619774084088</v>
      </c>
      <c r="M59" s="27">
        <f>1-_xlfn.PERCENTRANK.EXC([1]Sheet1!$AQ$2:$AQ$860,K59,2)</f>
        <v>6.0000000000000053E-2</v>
      </c>
      <c r="O59" s="27">
        <f t="shared" si="3"/>
        <v>0.83621517344444452</v>
      </c>
    </row>
    <row r="60" spans="2:15" x14ac:dyDescent="0.25">
      <c r="B60" s="5">
        <v>25753</v>
      </c>
      <c r="D60" s="20">
        <v>5</v>
      </c>
      <c r="E60" s="20">
        <v>5</v>
      </c>
      <c r="F60" s="21">
        <f t="shared" si="0"/>
        <v>1.651</v>
      </c>
      <c r="G60" s="22"/>
      <c r="H60" s="20">
        <v>107</v>
      </c>
      <c r="I60" s="21">
        <f t="shared" si="1"/>
        <v>48.636363636363633</v>
      </c>
      <c r="J60" s="22"/>
      <c r="K60" s="21">
        <f t="shared" si="2"/>
        <v>17.842961990388744</v>
      </c>
      <c r="M60" s="27">
        <f>1-_xlfn.PERCENTRANK.EXC([1]Sheet1!$AQ$2:$AQ$860,K60,2)</f>
        <v>0.89</v>
      </c>
      <c r="O60" s="27">
        <f t="shared" si="3"/>
        <v>1.4067171142056079</v>
      </c>
    </row>
    <row r="61" spans="2:15" x14ac:dyDescent="0.25">
      <c r="B61" s="5">
        <v>25756</v>
      </c>
      <c r="D61" s="20">
        <v>5</v>
      </c>
      <c r="E61" s="20">
        <v>7.5</v>
      </c>
      <c r="F61" s="21">
        <f t="shared" si="0"/>
        <v>1.7145000000000001</v>
      </c>
      <c r="G61" s="22"/>
      <c r="H61" s="20">
        <v>129</v>
      </c>
      <c r="I61" s="21">
        <f t="shared" si="1"/>
        <v>58.636363636363633</v>
      </c>
      <c r="J61" s="22"/>
      <c r="K61" s="21">
        <f t="shared" si="2"/>
        <v>19.947664287397405</v>
      </c>
      <c r="M61" s="27">
        <f>1-_xlfn.PERCENTRANK.EXC([1]Sheet1!$AQ$2:$AQ$860,K61,2)</f>
        <v>0.65</v>
      </c>
      <c r="O61" s="27">
        <f t="shared" si="3"/>
        <v>1.2582926822093028</v>
      </c>
    </row>
    <row r="62" spans="2:15" x14ac:dyDescent="0.25">
      <c r="B62" s="5">
        <v>25758</v>
      </c>
      <c r="D62" s="20">
        <v>5</v>
      </c>
      <c r="E62" s="20">
        <v>4</v>
      </c>
      <c r="F62" s="21">
        <f t="shared" si="0"/>
        <v>1.6255999999999999</v>
      </c>
      <c r="G62" s="22"/>
      <c r="H62" s="20">
        <v>113</v>
      </c>
      <c r="I62" s="21">
        <f t="shared" si="1"/>
        <v>51.36363636363636</v>
      </c>
      <c r="J62" s="22"/>
      <c r="K62" s="21">
        <f t="shared" si="2"/>
        <v>19.436961814264535</v>
      </c>
      <c r="M62" s="27">
        <f>1-_xlfn.PERCENTRANK.EXC([1]Sheet1!$AQ$2:$AQ$860,K62,2)</f>
        <v>0.73</v>
      </c>
      <c r="O62" s="27">
        <f t="shared" si="3"/>
        <v>1.2913540830017702</v>
      </c>
    </row>
    <row r="63" spans="2:15" x14ac:dyDescent="0.25">
      <c r="B63" s="5">
        <v>25767</v>
      </c>
      <c r="D63" s="20">
        <v>5</v>
      </c>
      <c r="E63" s="20">
        <v>5</v>
      </c>
      <c r="F63" s="21">
        <f t="shared" si="0"/>
        <v>1.651</v>
      </c>
      <c r="G63" s="22"/>
      <c r="H63" s="20">
        <v>120</v>
      </c>
      <c r="I63" s="21">
        <f t="shared" si="1"/>
        <v>54.54545454545454</v>
      </c>
      <c r="J63" s="22"/>
      <c r="K63" s="21">
        <f t="shared" si="2"/>
        <v>20.010798493893919</v>
      </c>
      <c r="M63" s="27">
        <f>1-_xlfn.PERCENTRANK.EXC([1]Sheet1!$AQ$2:$AQ$860,K63,2)</f>
        <v>0.63</v>
      </c>
      <c r="O63" s="27">
        <f t="shared" si="3"/>
        <v>1.2543227601666669</v>
      </c>
    </row>
    <row r="64" spans="2:15" x14ac:dyDescent="0.25">
      <c r="B64" s="5">
        <v>25771</v>
      </c>
      <c r="D64" s="20">
        <v>5</v>
      </c>
      <c r="E64" s="20">
        <v>6</v>
      </c>
      <c r="F64" s="21">
        <f t="shared" si="0"/>
        <v>1.6764000000000001</v>
      </c>
      <c r="G64" s="22"/>
      <c r="H64" s="20">
        <v>95</v>
      </c>
      <c r="I64" s="21">
        <f t="shared" si="1"/>
        <v>43.18181818181818</v>
      </c>
      <c r="J64" s="22"/>
      <c r="K64" s="21">
        <f t="shared" si="2"/>
        <v>15.365461902140098</v>
      </c>
      <c r="M64" s="27">
        <f>1-_xlfn.PERCENTRANK.EXC([1]Sheet1!$AQ$2:$AQ$860,K64,2)</f>
        <v>1</v>
      </c>
      <c r="O64" s="27">
        <f t="shared" si="3"/>
        <v>1.6335337108547372</v>
      </c>
    </row>
    <row r="65" spans="2:15" x14ac:dyDescent="0.25">
      <c r="B65" s="5">
        <v>25781</v>
      </c>
      <c r="D65" s="20">
        <v>5</v>
      </c>
      <c r="E65" s="20">
        <v>2</v>
      </c>
      <c r="F65" s="21">
        <f t="shared" si="0"/>
        <v>1.5748</v>
      </c>
      <c r="G65" s="22"/>
      <c r="H65" s="20">
        <v>105</v>
      </c>
      <c r="I65" s="21">
        <f t="shared" si="1"/>
        <v>47.727272727272727</v>
      </c>
      <c r="J65" s="22"/>
      <c r="K65" s="21">
        <f t="shared" si="2"/>
        <v>19.244906525003667</v>
      </c>
      <c r="M65" s="27">
        <f>1-_xlfn.PERCENTRANK.EXC([1]Sheet1!$AQ$2:$AQ$860,K65,2)</f>
        <v>0.76</v>
      </c>
      <c r="O65" s="27">
        <f t="shared" si="3"/>
        <v>1.3042412010361903</v>
      </c>
    </row>
    <row r="66" spans="2:15" x14ac:dyDescent="0.25">
      <c r="B66" s="5">
        <v>25791</v>
      </c>
      <c r="D66" s="20">
        <v>5</v>
      </c>
      <c r="E66" s="20">
        <v>2</v>
      </c>
      <c r="F66" s="21">
        <f t="shared" si="0"/>
        <v>1.5748</v>
      </c>
      <c r="G66" s="22"/>
      <c r="H66" s="20">
        <v>75</v>
      </c>
      <c r="I66" s="21">
        <f t="shared" si="1"/>
        <v>34.090909090909086</v>
      </c>
      <c r="J66" s="22"/>
      <c r="K66" s="21">
        <f t="shared" si="2"/>
        <v>13.746361803574045</v>
      </c>
      <c r="M66" s="27">
        <f>1-_xlfn.PERCENTRANK.EXC([1]Sheet1!$AQ$2:$AQ$860,K66,2)</f>
        <v>1</v>
      </c>
      <c r="O66" s="27">
        <f t="shared" si="3"/>
        <v>1.8259376814506671</v>
      </c>
    </row>
    <row r="67" spans="2:15" x14ac:dyDescent="0.25">
      <c r="B67" s="5">
        <v>25806</v>
      </c>
      <c r="D67" s="20">
        <v>5</v>
      </c>
      <c r="E67" s="20">
        <v>5</v>
      </c>
      <c r="F67" s="21">
        <f t="shared" si="0"/>
        <v>1.651</v>
      </c>
      <c r="G67" s="22"/>
      <c r="H67" s="20">
        <v>153</v>
      </c>
      <c r="I67" s="21">
        <f t="shared" si="1"/>
        <v>69.545454545454547</v>
      </c>
      <c r="J67" s="22"/>
      <c r="K67" s="21">
        <f t="shared" si="2"/>
        <v>25.513768079714747</v>
      </c>
      <c r="M67" s="27">
        <f>1-_xlfn.PERCENTRANK.EXC([1]Sheet1!$AQ$2:$AQ$860,K67,2)</f>
        <v>0.19999999999999996</v>
      </c>
      <c r="O67" s="27">
        <f t="shared" si="3"/>
        <v>0.98378255699346417</v>
      </c>
    </row>
    <row r="68" spans="2:15" x14ac:dyDescent="0.25">
      <c r="B68" s="5">
        <v>25817</v>
      </c>
      <c r="D68" s="20">
        <v>5</v>
      </c>
      <c r="E68" s="20">
        <v>6</v>
      </c>
      <c r="F68" s="21">
        <f t="shared" si="0"/>
        <v>1.6764000000000001</v>
      </c>
      <c r="G68" s="22"/>
      <c r="H68" s="20">
        <v>181</v>
      </c>
      <c r="I68" s="21">
        <f t="shared" si="1"/>
        <v>82.272727272727266</v>
      </c>
      <c r="J68" s="22"/>
      <c r="K68" s="21">
        <f t="shared" si="2"/>
        <v>29.27524846618271</v>
      </c>
      <c r="M68" s="27">
        <f>1-_xlfn.PERCENTRANK.EXC([1]Sheet1!$AQ$2:$AQ$860,K68,2)</f>
        <v>7.999999999999996E-2</v>
      </c>
      <c r="O68" s="27">
        <f t="shared" si="3"/>
        <v>0.85737957199558035</v>
      </c>
    </row>
    <row r="69" spans="2:15" x14ac:dyDescent="0.25">
      <c r="B69" s="5">
        <v>25836</v>
      </c>
      <c r="D69" s="20">
        <v>5</v>
      </c>
      <c r="E69" s="20">
        <v>0</v>
      </c>
      <c r="F69" s="21">
        <f t="shared" ref="F69:F132" si="4">(D69*0.3048)+(E69*0.0254)</f>
        <v>1.524</v>
      </c>
      <c r="G69" s="22"/>
      <c r="H69" s="20">
        <v>98</v>
      </c>
      <c r="I69" s="21">
        <f t="shared" ref="I69:I132" si="5">H69/2.2</f>
        <v>44.54545454545454</v>
      </c>
      <c r="J69" s="22"/>
      <c r="K69" s="21">
        <f t="shared" ref="K69:K132" si="6">I69/(F69^2)</f>
        <v>19.179331287955502</v>
      </c>
      <c r="M69" s="27">
        <f>1-_xlfn.PERCENTRANK.EXC([1]Sheet1!$AQ$2:$AQ$860,K69,2)</f>
        <v>0.77</v>
      </c>
      <c r="O69" s="27">
        <f t="shared" ref="O69:O132" si="7">25.1/K69</f>
        <v>1.3087004767346941</v>
      </c>
    </row>
    <row r="70" spans="2:15" x14ac:dyDescent="0.25">
      <c r="B70" s="5">
        <v>25841</v>
      </c>
      <c r="D70" s="20">
        <v>5</v>
      </c>
      <c r="E70" s="20">
        <v>0</v>
      </c>
      <c r="F70" s="21">
        <f t="shared" si="4"/>
        <v>1.524</v>
      </c>
      <c r="G70" s="22"/>
      <c r="H70" s="20">
        <v>117</v>
      </c>
      <c r="I70" s="21">
        <f t="shared" si="5"/>
        <v>53.18181818181818</v>
      </c>
      <c r="J70" s="22"/>
      <c r="K70" s="21">
        <f t="shared" si="6"/>
        <v>22.897773068273406</v>
      </c>
      <c r="M70" s="27">
        <f>1-_xlfn.PERCENTRANK.EXC([1]Sheet1!$AQ$2:$AQ$860,K70,2)</f>
        <v>0.35</v>
      </c>
      <c r="O70" s="27">
        <f t="shared" si="7"/>
        <v>1.096176467692308</v>
      </c>
    </row>
    <row r="71" spans="2:15" x14ac:dyDescent="0.25">
      <c r="B71" s="5">
        <v>25849</v>
      </c>
      <c r="D71" s="20">
        <v>5</v>
      </c>
      <c r="E71" s="20">
        <v>2</v>
      </c>
      <c r="F71" s="21">
        <f t="shared" si="4"/>
        <v>1.5748</v>
      </c>
      <c r="G71" s="22"/>
      <c r="H71" s="20">
        <v>131</v>
      </c>
      <c r="I71" s="21">
        <f t="shared" si="5"/>
        <v>59.54545454545454</v>
      </c>
      <c r="J71" s="22"/>
      <c r="K71" s="21">
        <f t="shared" si="6"/>
        <v>24.010311950242667</v>
      </c>
      <c r="M71" s="27">
        <f>1-_xlfn.PERCENTRANK.EXC([1]Sheet1!$AQ$2:$AQ$860,K71,2)</f>
        <v>0.26</v>
      </c>
      <c r="O71" s="27">
        <f t="shared" si="7"/>
        <v>1.0453841687694658</v>
      </c>
    </row>
    <row r="72" spans="2:15" x14ac:dyDescent="0.25">
      <c r="B72" s="5">
        <v>25854</v>
      </c>
      <c r="D72" s="20">
        <v>5</v>
      </c>
      <c r="E72" s="20">
        <v>2</v>
      </c>
      <c r="F72" s="21">
        <f t="shared" si="4"/>
        <v>1.5748</v>
      </c>
      <c r="G72" s="22"/>
      <c r="H72" s="20">
        <v>94</v>
      </c>
      <c r="I72" s="21">
        <f t="shared" si="5"/>
        <v>42.727272727272727</v>
      </c>
      <c r="J72" s="22"/>
      <c r="K72" s="21">
        <f t="shared" si="6"/>
        <v>17.228773460479474</v>
      </c>
      <c r="M72" s="27">
        <f>1-_xlfn.PERCENTRANK.EXC([1]Sheet1!$AQ$2:$AQ$860,K72,2)</f>
        <v>0.92999999999999994</v>
      </c>
      <c r="O72" s="27">
        <f t="shared" si="7"/>
        <v>1.4568651713702128</v>
      </c>
    </row>
    <row r="73" spans="2:15" x14ac:dyDescent="0.25">
      <c r="B73" s="5">
        <v>25858</v>
      </c>
      <c r="D73" s="20">
        <v>5</v>
      </c>
      <c r="E73" s="20">
        <v>0</v>
      </c>
      <c r="F73" s="21">
        <f t="shared" si="4"/>
        <v>1.524</v>
      </c>
      <c r="G73" s="22"/>
      <c r="H73" s="20">
        <v>91</v>
      </c>
      <c r="I73" s="21">
        <f t="shared" si="5"/>
        <v>41.36363636363636</v>
      </c>
      <c r="J73" s="22"/>
      <c r="K73" s="21">
        <f t="shared" si="6"/>
        <v>17.809379053101537</v>
      </c>
      <c r="M73" s="27">
        <f>1-_xlfn.PERCENTRANK.EXC([1]Sheet1!$AQ$2:$AQ$860,K73,2)</f>
        <v>0.89</v>
      </c>
      <c r="O73" s="27">
        <f t="shared" si="7"/>
        <v>1.4093697441758246</v>
      </c>
    </row>
    <row r="74" spans="2:15" x14ac:dyDescent="0.25">
      <c r="B74" s="5">
        <v>25865</v>
      </c>
      <c r="D74" s="20">
        <v>5</v>
      </c>
      <c r="E74" s="20">
        <v>5</v>
      </c>
      <c r="F74" s="21">
        <f t="shared" si="4"/>
        <v>1.651</v>
      </c>
      <c r="G74" s="22"/>
      <c r="H74" s="20">
        <v>127</v>
      </c>
      <c r="I74" s="21">
        <f t="shared" si="5"/>
        <v>57.72727272727272</v>
      </c>
      <c r="J74" s="22"/>
      <c r="K74" s="21">
        <f t="shared" si="6"/>
        <v>21.178095072704398</v>
      </c>
      <c r="M74" s="27">
        <f>1-_xlfn.PERCENTRANK.EXC([1]Sheet1!$AQ$2:$AQ$860,K74,2)</f>
        <v>0.52</v>
      </c>
      <c r="O74" s="27">
        <f t="shared" si="7"/>
        <v>1.1851868600000002</v>
      </c>
    </row>
    <row r="75" spans="2:15" x14ac:dyDescent="0.25">
      <c r="B75" s="5">
        <v>25894</v>
      </c>
      <c r="D75" s="20">
        <v>5</v>
      </c>
      <c r="E75" s="20">
        <v>6</v>
      </c>
      <c r="F75" s="21">
        <f t="shared" si="4"/>
        <v>1.6764000000000001</v>
      </c>
      <c r="G75" s="22"/>
      <c r="H75" s="20">
        <v>149</v>
      </c>
      <c r="I75" s="21">
        <f t="shared" si="5"/>
        <v>67.72727272727272</v>
      </c>
      <c r="J75" s="22"/>
      <c r="K75" s="21">
        <f t="shared" si="6"/>
        <v>24.099513930724992</v>
      </c>
      <c r="M75" s="27">
        <f>1-_xlfn.PERCENTRANK.EXC([1]Sheet1!$AQ$2:$AQ$860,K75,2)</f>
        <v>0.26</v>
      </c>
      <c r="O75" s="27">
        <f t="shared" si="7"/>
        <v>1.0415147820885908</v>
      </c>
    </row>
    <row r="76" spans="2:15" x14ac:dyDescent="0.25">
      <c r="B76" s="5">
        <v>25897</v>
      </c>
      <c r="D76" s="20">
        <v>5</v>
      </c>
      <c r="E76" s="20">
        <v>9</v>
      </c>
      <c r="F76" s="21">
        <f t="shared" si="4"/>
        <v>1.7525999999999999</v>
      </c>
      <c r="G76" s="22"/>
      <c r="H76" s="20">
        <v>179</v>
      </c>
      <c r="I76" s="21">
        <f t="shared" si="5"/>
        <v>81.36363636363636</v>
      </c>
      <c r="J76" s="22"/>
      <c r="K76" s="21">
        <f t="shared" si="6"/>
        <v>26.488949504602719</v>
      </c>
      <c r="M76" s="27">
        <f>1-_xlfn.PERCENTRANK.EXC([1]Sheet1!$AQ$2:$AQ$860,K76,2)</f>
        <v>0.17000000000000004</v>
      </c>
      <c r="O76" s="27">
        <f t="shared" si="7"/>
        <v>0.94756494573854755</v>
      </c>
    </row>
    <row r="77" spans="2:15" x14ac:dyDescent="0.25">
      <c r="B77" s="5">
        <v>25910</v>
      </c>
      <c r="D77" s="20">
        <v>5</v>
      </c>
      <c r="E77" s="20">
        <v>3.5</v>
      </c>
      <c r="F77" s="21">
        <f t="shared" si="4"/>
        <v>1.6129</v>
      </c>
      <c r="G77" s="22"/>
      <c r="H77" s="20">
        <v>156</v>
      </c>
      <c r="I77" s="21">
        <f t="shared" si="5"/>
        <v>70.909090909090907</v>
      </c>
      <c r="J77" s="22"/>
      <c r="K77" s="21">
        <f t="shared" si="6"/>
        <v>27.257563575599818</v>
      </c>
      <c r="M77" s="27">
        <f>1-_xlfn.PERCENTRANK.EXC([1]Sheet1!$AQ$2:$AQ$860,K77,2)</f>
        <v>0.14000000000000001</v>
      </c>
      <c r="O77" s="27">
        <f t="shared" si="7"/>
        <v>0.92084532538589747</v>
      </c>
    </row>
    <row r="78" spans="2:15" x14ac:dyDescent="0.25">
      <c r="B78" s="5">
        <v>25918</v>
      </c>
      <c r="D78" s="20">
        <v>5</v>
      </c>
      <c r="E78" s="20">
        <v>0</v>
      </c>
      <c r="F78" s="21">
        <f t="shared" si="4"/>
        <v>1.524</v>
      </c>
      <c r="G78" s="22"/>
      <c r="H78" s="20">
        <v>109</v>
      </c>
      <c r="I78" s="21">
        <f t="shared" si="5"/>
        <v>49.54545454545454</v>
      </c>
      <c r="J78" s="22"/>
      <c r="K78" s="21">
        <f t="shared" si="6"/>
        <v>21.332113371297446</v>
      </c>
      <c r="M78" s="27">
        <f>1-_xlfn.PERCENTRANK.EXC([1]Sheet1!$AQ$2:$AQ$860,K78,2)</f>
        <v>0.5</v>
      </c>
      <c r="O78" s="27">
        <f t="shared" si="7"/>
        <v>1.1766297864220185</v>
      </c>
    </row>
    <row r="79" spans="2:15" x14ac:dyDescent="0.25">
      <c r="B79" s="5">
        <v>25964</v>
      </c>
      <c r="D79" s="20">
        <v>5</v>
      </c>
      <c r="E79" s="20">
        <v>4.5</v>
      </c>
      <c r="F79" s="21">
        <f t="shared" si="4"/>
        <v>1.6383000000000001</v>
      </c>
      <c r="G79" s="22"/>
      <c r="H79" s="20">
        <v>114</v>
      </c>
      <c r="I79" s="21">
        <f t="shared" si="5"/>
        <v>51.818181818181813</v>
      </c>
      <c r="J79" s="22"/>
      <c r="K79" s="21">
        <f t="shared" si="6"/>
        <v>19.30613363496586</v>
      </c>
      <c r="M79" s="27">
        <f>1-_xlfn.PERCENTRANK.EXC([1]Sheet1!$AQ$2:$AQ$860,K79,2)</f>
        <v>0.75</v>
      </c>
      <c r="O79" s="27">
        <f t="shared" si="7"/>
        <v>1.300104954963158</v>
      </c>
    </row>
    <row r="80" spans="2:15" x14ac:dyDescent="0.25">
      <c r="B80" s="5">
        <v>25975</v>
      </c>
      <c r="D80" s="20">
        <v>5</v>
      </c>
      <c r="E80" s="20">
        <v>4.5</v>
      </c>
      <c r="F80" s="21">
        <f t="shared" si="4"/>
        <v>1.6383000000000001</v>
      </c>
      <c r="G80" s="22"/>
      <c r="H80" s="20">
        <v>93</v>
      </c>
      <c r="I80" s="21">
        <f t="shared" si="5"/>
        <v>42.272727272727266</v>
      </c>
      <c r="J80" s="22"/>
      <c r="K80" s="21">
        <f t="shared" si="6"/>
        <v>15.749740596945832</v>
      </c>
      <c r="M80" s="27">
        <f>1-_xlfn.PERCENTRANK.EXC([1]Sheet1!$AQ$2:$AQ$860,K80,2)</f>
        <v>1</v>
      </c>
      <c r="O80" s="27">
        <f t="shared" si="7"/>
        <v>1.5936770415677424</v>
      </c>
    </row>
    <row r="81" spans="2:15" x14ac:dyDescent="0.25">
      <c r="B81" s="5">
        <v>25978</v>
      </c>
      <c r="D81" s="20">
        <v>5</v>
      </c>
      <c r="E81" s="20">
        <v>3</v>
      </c>
      <c r="F81" s="21">
        <f t="shared" si="4"/>
        <v>1.6002000000000001</v>
      </c>
      <c r="G81" s="22"/>
      <c r="H81" s="20">
        <v>121</v>
      </c>
      <c r="I81" s="21">
        <f t="shared" si="5"/>
        <v>54.999999999999993</v>
      </c>
      <c r="J81" s="22"/>
      <c r="K81" s="21">
        <f t="shared" si="6"/>
        <v>21.479004913162253</v>
      </c>
      <c r="M81" s="27">
        <f>1-_xlfn.PERCENTRANK.EXC([1]Sheet1!$AQ$2:$AQ$860,K81,2)</f>
        <v>0.49</v>
      </c>
      <c r="O81" s="27">
        <f t="shared" si="7"/>
        <v>1.1685830000727275</v>
      </c>
    </row>
    <row r="82" spans="2:15" x14ac:dyDescent="0.25">
      <c r="B82" s="5">
        <v>25980</v>
      </c>
      <c r="D82" s="20">
        <v>5</v>
      </c>
      <c r="E82" s="20">
        <v>10</v>
      </c>
      <c r="F82" s="21">
        <f t="shared" si="4"/>
        <v>1.778</v>
      </c>
      <c r="G82" s="22"/>
      <c r="H82" s="20">
        <v>219</v>
      </c>
      <c r="I82" s="21">
        <f t="shared" si="5"/>
        <v>99.545454545454533</v>
      </c>
      <c r="J82" s="22"/>
      <c r="K82" s="21">
        <f t="shared" si="6"/>
        <v>31.48893125244506</v>
      </c>
      <c r="M82" s="27">
        <f>1-_xlfn.PERCENTRANK.EXC([1]Sheet1!$AQ$2:$AQ$860,K82,2)</f>
        <v>5.0000000000000044E-2</v>
      </c>
      <c r="O82" s="27">
        <f t="shared" si="7"/>
        <v>0.79710549077625592</v>
      </c>
    </row>
    <row r="83" spans="2:15" x14ac:dyDescent="0.25">
      <c r="B83" s="5">
        <v>26002</v>
      </c>
      <c r="D83" s="20">
        <v>5</v>
      </c>
      <c r="E83" s="20">
        <v>5</v>
      </c>
      <c r="F83" s="21">
        <f t="shared" si="4"/>
        <v>1.651</v>
      </c>
      <c r="G83" s="22"/>
      <c r="H83" s="20">
        <v>146</v>
      </c>
      <c r="I83" s="21">
        <f t="shared" si="5"/>
        <v>66.36363636363636</v>
      </c>
      <c r="J83" s="22"/>
      <c r="K83" s="21">
        <f t="shared" si="6"/>
        <v>24.346471500904268</v>
      </c>
      <c r="M83" s="27">
        <f>1-_xlfn.PERCENTRANK.EXC([1]Sheet1!$AQ$2:$AQ$860,K83,2)</f>
        <v>0.24</v>
      </c>
      <c r="O83" s="27">
        <f t="shared" si="7"/>
        <v>1.0309502138356166</v>
      </c>
    </row>
    <row r="84" spans="2:15" x14ac:dyDescent="0.25">
      <c r="B84" s="5">
        <v>26005</v>
      </c>
      <c r="D84" s="20">
        <v>5</v>
      </c>
      <c r="E84" s="20">
        <v>6</v>
      </c>
      <c r="F84" s="21">
        <f t="shared" si="4"/>
        <v>1.6764000000000001</v>
      </c>
      <c r="G84" s="22"/>
      <c r="H84" s="20">
        <v>100</v>
      </c>
      <c r="I84" s="21">
        <f t="shared" si="5"/>
        <v>45.454545454545453</v>
      </c>
      <c r="J84" s="22"/>
      <c r="K84" s="21">
        <f t="shared" si="6"/>
        <v>16.174170423305366</v>
      </c>
      <c r="M84" s="27">
        <f>1-_xlfn.PERCENTRANK.EXC([1]Sheet1!$AQ$2:$AQ$860,K84,2)</f>
        <v>0.99</v>
      </c>
      <c r="O84" s="27">
        <f t="shared" si="7"/>
        <v>1.5518570253120003</v>
      </c>
    </row>
    <row r="85" spans="2:15" x14ac:dyDescent="0.25">
      <c r="B85" s="5">
        <v>26008</v>
      </c>
      <c r="D85" s="20">
        <v>5</v>
      </c>
      <c r="E85" s="20">
        <v>6</v>
      </c>
      <c r="F85" s="21">
        <f t="shared" si="4"/>
        <v>1.6764000000000001</v>
      </c>
      <c r="G85" s="22"/>
      <c r="H85" s="20">
        <v>118</v>
      </c>
      <c r="I85" s="21">
        <f t="shared" si="5"/>
        <v>53.636363636363633</v>
      </c>
      <c r="J85" s="22"/>
      <c r="K85" s="21">
        <f t="shared" si="6"/>
        <v>19.085521099500333</v>
      </c>
      <c r="M85" s="27">
        <f>1-_xlfn.PERCENTRANK.EXC([1]Sheet1!$AQ$2:$AQ$860,K85,2)</f>
        <v>0.78</v>
      </c>
      <c r="O85" s="27">
        <f t="shared" si="7"/>
        <v>1.3151330722983052</v>
      </c>
    </row>
    <row r="86" spans="2:15" x14ac:dyDescent="0.25">
      <c r="B86" s="5">
        <v>26010</v>
      </c>
      <c r="D86" s="20">
        <v>5</v>
      </c>
      <c r="E86" s="20">
        <v>6</v>
      </c>
      <c r="F86" s="21">
        <f t="shared" si="4"/>
        <v>1.6764000000000001</v>
      </c>
      <c r="G86" s="22"/>
      <c r="H86" s="20">
        <v>108</v>
      </c>
      <c r="I86" s="21">
        <f t="shared" si="5"/>
        <v>49.090909090909086</v>
      </c>
      <c r="J86" s="22"/>
      <c r="K86" s="21">
        <f t="shared" si="6"/>
        <v>17.468104057169793</v>
      </c>
      <c r="M86" s="27">
        <f>1-_xlfn.PERCENTRANK.EXC([1]Sheet1!$AQ$2:$AQ$860,K86,2)</f>
        <v>0.92</v>
      </c>
      <c r="O86" s="27">
        <f t="shared" si="7"/>
        <v>1.4369046530666671</v>
      </c>
    </row>
    <row r="87" spans="2:15" x14ac:dyDescent="0.25">
      <c r="B87" s="5">
        <v>26013</v>
      </c>
      <c r="D87" s="20">
        <v>5</v>
      </c>
      <c r="E87" s="20">
        <v>3</v>
      </c>
      <c r="F87" s="21">
        <f t="shared" si="4"/>
        <v>1.6002000000000001</v>
      </c>
      <c r="G87" s="22"/>
      <c r="H87" s="20">
        <v>112</v>
      </c>
      <c r="I87" s="21">
        <f t="shared" si="5"/>
        <v>50.909090909090907</v>
      </c>
      <c r="J87" s="22"/>
      <c r="K87" s="21">
        <f t="shared" si="6"/>
        <v>19.881392977472501</v>
      </c>
      <c r="M87" s="27">
        <f>1-_xlfn.PERCENTRANK.EXC([1]Sheet1!$AQ$2:$AQ$860,K87,2)</f>
        <v>0.65999999999999992</v>
      </c>
      <c r="O87" s="27">
        <f t="shared" si="7"/>
        <v>1.2624869911500003</v>
      </c>
    </row>
    <row r="88" spans="2:15" x14ac:dyDescent="0.25">
      <c r="B88" s="5">
        <v>26019</v>
      </c>
      <c r="D88" s="20">
        <v>5</v>
      </c>
      <c r="E88" s="20">
        <v>1</v>
      </c>
      <c r="F88" s="21">
        <f t="shared" si="4"/>
        <v>1.5494000000000001</v>
      </c>
      <c r="G88" s="22"/>
      <c r="H88" s="20">
        <v>139</v>
      </c>
      <c r="I88" s="21">
        <f t="shared" si="5"/>
        <v>63.18181818181818</v>
      </c>
      <c r="J88" s="22"/>
      <c r="K88" s="21">
        <f t="shared" si="6"/>
        <v>26.318735298534335</v>
      </c>
      <c r="M88" s="27">
        <f>1-_xlfn.PERCENTRANK.EXC([1]Sheet1!$AQ$2:$AQ$860,K88,2)</f>
        <v>0.17000000000000004</v>
      </c>
      <c r="O88" s="27">
        <f t="shared" si="7"/>
        <v>0.95369324229640307</v>
      </c>
    </row>
    <row r="89" spans="2:15" x14ac:dyDescent="0.25">
      <c r="B89" s="5">
        <v>26037</v>
      </c>
      <c r="D89" s="20">
        <v>4</v>
      </c>
      <c r="E89" s="20">
        <v>9</v>
      </c>
      <c r="F89" s="21">
        <f t="shared" si="4"/>
        <v>1.4478</v>
      </c>
      <c r="G89" s="22"/>
      <c r="H89" s="20">
        <v>90</v>
      </c>
      <c r="I89" s="21">
        <f t="shared" si="5"/>
        <v>40.909090909090907</v>
      </c>
      <c r="J89" s="22"/>
      <c r="K89" s="21">
        <f t="shared" si="6"/>
        <v>19.516533618813902</v>
      </c>
      <c r="M89" s="27">
        <f>1-_xlfn.PERCENTRANK.EXC([1]Sheet1!$AQ$2:$AQ$860,K89,2)</f>
        <v>0.72</v>
      </c>
      <c r="O89" s="27">
        <f t="shared" si="7"/>
        <v>1.2860890407200001</v>
      </c>
    </row>
    <row r="90" spans="2:15" x14ac:dyDescent="0.25">
      <c r="B90" s="5">
        <v>26048</v>
      </c>
      <c r="D90" s="20">
        <v>5</v>
      </c>
      <c r="E90" s="20">
        <v>6</v>
      </c>
      <c r="F90" s="21">
        <f t="shared" si="4"/>
        <v>1.6764000000000001</v>
      </c>
      <c r="G90" s="22"/>
      <c r="H90" s="20">
        <v>147</v>
      </c>
      <c r="I90" s="21">
        <f t="shared" si="5"/>
        <v>66.818181818181813</v>
      </c>
      <c r="J90" s="22"/>
      <c r="K90" s="21">
        <f t="shared" si="6"/>
        <v>23.776030522258885</v>
      </c>
      <c r="M90" s="27">
        <f>1-_xlfn.PERCENTRANK.EXC([1]Sheet1!$AQ$2:$AQ$860,K90,2)</f>
        <v>0.28000000000000003</v>
      </c>
      <c r="O90" s="27">
        <f t="shared" si="7"/>
        <v>1.0556850512326534</v>
      </c>
    </row>
    <row r="91" spans="2:15" x14ac:dyDescent="0.25">
      <c r="B91" s="5">
        <v>26066</v>
      </c>
      <c r="D91" s="20">
        <v>5</v>
      </c>
      <c r="E91" s="20">
        <v>3</v>
      </c>
      <c r="F91" s="21">
        <f t="shared" si="4"/>
        <v>1.6002000000000001</v>
      </c>
      <c r="G91" s="22"/>
      <c r="H91" s="20">
        <v>114</v>
      </c>
      <c r="I91" s="21">
        <f t="shared" si="5"/>
        <v>51.818181818181813</v>
      </c>
      <c r="J91" s="22"/>
      <c r="K91" s="21">
        <f t="shared" si="6"/>
        <v>20.236417852070225</v>
      </c>
      <c r="M91" s="27">
        <f>1-_xlfn.PERCENTRANK.EXC([1]Sheet1!$AQ$2:$AQ$860,K91,2)</f>
        <v>0.61</v>
      </c>
      <c r="O91" s="27">
        <f t="shared" si="7"/>
        <v>1.2403380965684212</v>
      </c>
    </row>
    <row r="92" spans="2:15" x14ac:dyDescent="0.25">
      <c r="B92" s="5">
        <v>26068</v>
      </c>
      <c r="D92" s="20">
        <v>5</v>
      </c>
      <c r="E92" s="20">
        <v>2</v>
      </c>
      <c r="F92" s="21">
        <f t="shared" si="4"/>
        <v>1.5748</v>
      </c>
      <c r="G92" s="22"/>
      <c r="H92" s="20">
        <v>107</v>
      </c>
      <c r="I92" s="21">
        <f t="shared" si="5"/>
        <v>48.636363636363633</v>
      </c>
      <c r="J92" s="22"/>
      <c r="K92" s="21">
        <f t="shared" si="6"/>
        <v>19.611476173098971</v>
      </c>
      <c r="M92" s="27">
        <f>1-_xlfn.PERCENTRANK.EXC([1]Sheet1!$AQ$2:$AQ$860,K92,2)</f>
        <v>0.7</v>
      </c>
      <c r="O92" s="27">
        <f t="shared" si="7"/>
        <v>1.2798628608299067</v>
      </c>
    </row>
    <row r="93" spans="2:15" x14ac:dyDescent="0.25">
      <c r="B93" s="5">
        <v>26073</v>
      </c>
      <c r="D93" s="20">
        <v>5</v>
      </c>
      <c r="E93" s="20">
        <v>1</v>
      </c>
      <c r="F93" s="21">
        <f t="shared" si="4"/>
        <v>1.5494000000000001</v>
      </c>
      <c r="G93" s="22"/>
      <c r="H93" s="20">
        <v>114</v>
      </c>
      <c r="I93" s="21">
        <f t="shared" si="5"/>
        <v>51.818181818181813</v>
      </c>
      <c r="J93" s="22"/>
      <c r="K93" s="21">
        <f t="shared" si="6"/>
        <v>21.585149813186433</v>
      </c>
      <c r="M93" s="27">
        <f>1-_xlfn.PERCENTRANK.EXC([1]Sheet1!$AQ$2:$AQ$860,K93,2)</f>
        <v>0.47</v>
      </c>
      <c r="O93" s="27">
        <f t="shared" si="7"/>
        <v>1.162836497185965</v>
      </c>
    </row>
    <row r="94" spans="2:15" x14ac:dyDescent="0.25">
      <c r="B94" s="5">
        <v>26087</v>
      </c>
      <c r="D94" s="20">
        <v>5</v>
      </c>
      <c r="E94" s="20">
        <v>2</v>
      </c>
      <c r="F94" s="21">
        <f t="shared" si="4"/>
        <v>1.5748</v>
      </c>
      <c r="G94" s="22"/>
      <c r="H94" s="20">
        <v>129</v>
      </c>
      <c r="I94" s="21">
        <f t="shared" si="5"/>
        <v>58.636363636363633</v>
      </c>
      <c r="J94" s="22"/>
      <c r="K94" s="21">
        <f t="shared" si="6"/>
        <v>23.643742302147359</v>
      </c>
      <c r="M94" s="27">
        <f>1-_xlfn.PERCENTRANK.EXC([1]Sheet1!$AQ$2:$AQ$860,K94,2)</f>
        <v>0.29000000000000004</v>
      </c>
      <c r="O94" s="27">
        <f t="shared" si="7"/>
        <v>1.0615916752620156</v>
      </c>
    </row>
    <row r="95" spans="2:15" x14ac:dyDescent="0.25">
      <c r="B95" s="5">
        <v>26089</v>
      </c>
      <c r="D95" s="20">
        <v>5</v>
      </c>
      <c r="E95" s="20">
        <v>0</v>
      </c>
      <c r="F95" s="21">
        <f t="shared" si="4"/>
        <v>1.524</v>
      </c>
      <c r="G95" s="22"/>
      <c r="H95" s="20">
        <v>95</v>
      </c>
      <c r="I95" s="21">
        <f t="shared" si="5"/>
        <v>43.18181818181818</v>
      </c>
      <c r="J95" s="22"/>
      <c r="K95" s="21">
        <f t="shared" si="6"/>
        <v>18.592208901589519</v>
      </c>
      <c r="M95" s="27">
        <f>1-_xlfn.PERCENTRANK.EXC([1]Sheet1!$AQ$2:$AQ$860,K95,2)</f>
        <v>0.82000000000000006</v>
      </c>
      <c r="O95" s="27">
        <f t="shared" si="7"/>
        <v>1.3500278602105265</v>
      </c>
    </row>
    <row r="96" spans="2:15" x14ac:dyDescent="0.25">
      <c r="B96" s="5">
        <v>26104</v>
      </c>
      <c r="D96" s="20">
        <v>5</v>
      </c>
      <c r="E96" s="20">
        <v>6</v>
      </c>
      <c r="F96" s="21">
        <f t="shared" si="4"/>
        <v>1.6764000000000001</v>
      </c>
      <c r="G96" s="22"/>
      <c r="H96" s="20">
        <v>118</v>
      </c>
      <c r="I96" s="21">
        <f t="shared" si="5"/>
        <v>53.636363636363633</v>
      </c>
      <c r="J96" s="22"/>
      <c r="K96" s="21">
        <f t="shared" si="6"/>
        <v>19.085521099500333</v>
      </c>
      <c r="M96" s="27">
        <f>1-_xlfn.PERCENTRANK.EXC([1]Sheet1!$AQ$2:$AQ$860,K96,2)</f>
        <v>0.78</v>
      </c>
      <c r="O96" s="27">
        <f t="shared" si="7"/>
        <v>1.3151330722983052</v>
      </c>
    </row>
    <row r="97" spans="2:15" x14ac:dyDescent="0.25">
      <c r="B97" s="5">
        <v>26113</v>
      </c>
      <c r="D97" s="20">
        <v>5</v>
      </c>
      <c r="E97" s="20">
        <v>5</v>
      </c>
      <c r="F97" s="21">
        <f t="shared" si="4"/>
        <v>1.651</v>
      </c>
      <c r="G97" s="22"/>
      <c r="H97" s="20">
        <v>127</v>
      </c>
      <c r="I97" s="21">
        <f t="shared" si="5"/>
        <v>57.72727272727272</v>
      </c>
      <c r="J97" s="22"/>
      <c r="K97" s="21">
        <f t="shared" si="6"/>
        <v>21.178095072704398</v>
      </c>
      <c r="M97" s="27">
        <f>1-_xlfn.PERCENTRANK.EXC([1]Sheet1!$AQ$2:$AQ$860,K97,2)</f>
        <v>0.52</v>
      </c>
      <c r="O97" s="27">
        <f t="shared" si="7"/>
        <v>1.1851868600000002</v>
      </c>
    </row>
    <row r="98" spans="2:15" x14ac:dyDescent="0.25">
      <c r="B98" s="5">
        <v>26146</v>
      </c>
      <c r="D98" s="20">
        <v>5</v>
      </c>
      <c r="E98" s="20">
        <v>4</v>
      </c>
      <c r="F98" s="21">
        <f t="shared" si="4"/>
        <v>1.6255999999999999</v>
      </c>
      <c r="G98" s="22"/>
      <c r="H98" s="20">
        <v>106</v>
      </c>
      <c r="I98" s="21">
        <f t="shared" si="5"/>
        <v>48.18181818181818</v>
      </c>
      <c r="J98" s="22"/>
      <c r="K98" s="21">
        <f t="shared" si="6"/>
        <v>18.23290223284992</v>
      </c>
      <c r="M98" s="27">
        <f>1-_xlfn.PERCENTRANK.EXC([1]Sheet1!$AQ$2:$AQ$860,K98,2)</f>
        <v>0.84</v>
      </c>
      <c r="O98" s="27">
        <f t="shared" si="7"/>
        <v>1.3766321828226415</v>
      </c>
    </row>
    <row r="99" spans="2:15" x14ac:dyDescent="0.25">
      <c r="B99" s="5">
        <v>26150</v>
      </c>
      <c r="D99" s="20">
        <v>4</v>
      </c>
      <c r="E99" s="20">
        <v>11</v>
      </c>
      <c r="F99" s="21">
        <f t="shared" si="4"/>
        <v>1.4986000000000002</v>
      </c>
      <c r="G99" s="22"/>
      <c r="H99" s="20">
        <v>102</v>
      </c>
      <c r="I99" s="21">
        <f t="shared" si="5"/>
        <v>46.36363636363636</v>
      </c>
      <c r="J99" s="22"/>
      <c r="K99" s="21">
        <f t="shared" si="6"/>
        <v>20.64457917012253</v>
      </c>
      <c r="M99" s="27">
        <f>1-_xlfn.PERCENTRANK.EXC([1]Sheet1!$AQ$2:$AQ$860,K99,2)</f>
        <v>0.57000000000000006</v>
      </c>
      <c r="O99" s="27">
        <f t="shared" si="7"/>
        <v>1.2158155316784318</v>
      </c>
    </row>
    <row r="100" spans="2:15" x14ac:dyDescent="0.25">
      <c r="B100" s="5">
        <v>26166</v>
      </c>
      <c r="D100" s="20">
        <v>5</v>
      </c>
      <c r="E100" s="20">
        <v>1</v>
      </c>
      <c r="F100" s="21">
        <f t="shared" si="4"/>
        <v>1.5494000000000001</v>
      </c>
      <c r="G100" s="22"/>
      <c r="H100" s="20">
        <v>101</v>
      </c>
      <c r="I100" s="21">
        <f t="shared" si="5"/>
        <v>45.909090909090907</v>
      </c>
      <c r="J100" s="22"/>
      <c r="K100" s="21">
        <f t="shared" si="6"/>
        <v>19.123685360805524</v>
      </c>
      <c r="M100" s="27">
        <f>1-_xlfn.PERCENTRANK.EXC([1]Sheet1!$AQ$2:$AQ$860,K100,2)</f>
        <v>0.77</v>
      </c>
      <c r="O100" s="27">
        <f t="shared" si="7"/>
        <v>1.3125085215762378</v>
      </c>
    </row>
    <row r="101" spans="2:15" x14ac:dyDescent="0.25">
      <c r="B101" s="5">
        <v>26169</v>
      </c>
      <c r="D101" s="20">
        <v>5</v>
      </c>
      <c r="E101" s="20">
        <v>7</v>
      </c>
      <c r="F101" s="21">
        <f t="shared" si="4"/>
        <v>1.7018</v>
      </c>
      <c r="G101" s="22"/>
      <c r="H101" s="20">
        <v>106</v>
      </c>
      <c r="I101" s="21">
        <f t="shared" si="5"/>
        <v>48.18181818181818</v>
      </c>
      <c r="J101" s="22"/>
      <c r="K101" s="21">
        <f t="shared" si="6"/>
        <v>16.636660179495049</v>
      </c>
      <c r="M101" s="27">
        <f>1-_xlfn.PERCENTRANK.EXC([1]Sheet1!$AQ$2:$AQ$860,K101,2)</f>
        <v>0.96</v>
      </c>
      <c r="O101" s="27">
        <f t="shared" si="7"/>
        <v>1.5087162765358491</v>
      </c>
    </row>
    <row r="102" spans="2:15" x14ac:dyDescent="0.25">
      <c r="B102" s="5">
        <v>26173</v>
      </c>
      <c r="D102" s="20">
        <v>5</v>
      </c>
      <c r="E102" s="20">
        <v>2.5</v>
      </c>
      <c r="F102" s="21">
        <f t="shared" si="4"/>
        <v>1.5874999999999999</v>
      </c>
      <c r="G102" s="22"/>
      <c r="H102" s="20">
        <v>108</v>
      </c>
      <c r="I102" s="21">
        <f t="shared" si="5"/>
        <v>49.090909090909086</v>
      </c>
      <c r="J102" s="22"/>
      <c r="K102" s="21">
        <f t="shared" si="6"/>
        <v>19.4793116858961</v>
      </c>
      <c r="M102" s="27">
        <f>1-_xlfn.PERCENTRANK.EXC([1]Sheet1!$AQ$2:$AQ$860,K102,2)</f>
        <v>0.73</v>
      </c>
      <c r="O102" s="27">
        <f t="shared" si="7"/>
        <v>1.288546556712963</v>
      </c>
    </row>
    <row r="103" spans="2:15" x14ac:dyDescent="0.25">
      <c r="B103" s="5">
        <v>26182</v>
      </c>
      <c r="D103" s="20">
        <v>5</v>
      </c>
      <c r="E103" s="20">
        <v>5</v>
      </c>
      <c r="F103" s="21">
        <f t="shared" si="4"/>
        <v>1.651</v>
      </c>
      <c r="G103" s="22"/>
      <c r="H103" s="20">
        <v>114</v>
      </c>
      <c r="I103" s="21">
        <f t="shared" si="5"/>
        <v>51.818181818181813</v>
      </c>
      <c r="J103" s="22"/>
      <c r="K103" s="21">
        <f t="shared" si="6"/>
        <v>19.010258569199223</v>
      </c>
      <c r="M103" s="27">
        <f>1-_xlfn.PERCENTRANK.EXC([1]Sheet1!$AQ$2:$AQ$860,K103,2)</f>
        <v>0.78</v>
      </c>
      <c r="O103" s="27">
        <f t="shared" si="7"/>
        <v>1.3203397475438599</v>
      </c>
    </row>
    <row r="104" spans="2:15" x14ac:dyDescent="0.25">
      <c r="B104" s="5">
        <v>26183</v>
      </c>
      <c r="D104" s="20">
        <v>5</v>
      </c>
      <c r="E104" s="20">
        <v>2</v>
      </c>
      <c r="F104" s="21">
        <f t="shared" si="4"/>
        <v>1.5748</v>
      </c>
      <c r="G104" s="22"/>
      <c r="H104" s="20">
        <v>119</v>
      </c>
      <c r="I104" s="21">
        <f t="shared" si="5"/>
        <v>54.090909090909086</v>
      </c>
      <c r="J104" s="22"/>
      <c r="K104" s="21">
        <f t="shared" si="6"/>
        <v>21.810894061670819</v>
      </c>
      <c r="M104" s="27">
        <f>1-_xlfn.PERCENTRANK.EXC([1]Sheet1!$AQ$2:$AQ$860,K104,2)</f>
        <v>0.44999999999999996</v>
      </c>
      <c r="O104" s="27">
        <f t="shared" si="7"/>
        <v>1.1508010597378153</v>
      </c>
    </row>
    <row r="105" spans="2:15" x14ac:dyDescent="0.25">
      <c r="B105" s="5">
        <v>26185</v>
      </c>
      <c r="D105" s="20">
        <v>5</v>
      </c>
      <c r="E105" s="20">
        <v>2.5</v>
      </c>
      <c r="F105" s="21">
        <f t="shared" si="4"/>
        <v>1.5874999999999999</v>
      </c>
      <c r="G105" s="22"/>
      <c r="H105" s="20">
        <v>130</v>
      </c>
      <c r="I105" s="21">
        <f t="shared" si="5"/>
        <v>59.090909090909086</v>
      </c>
      <c r="J105" s="22"/>
      <c r="K105" s="21">
        <f t="shared" si="6"/>
        <v>23.447319621911969</v>
      </c>
      <c r="M105" s="27">
        <f>1-_xlfn.PERCENTRANK.EXC([1]Sheet1!$AQ$2:$AQ$860,K105,2)</f>
        <v>0.30000000000000004</v>
      </c>
      <c r="O105" s="27">
        <f t="shared" si="7"/>
        <v>1.0704848317307694</v>
      </c>
    </row>
    <row r="106" spans="2:15" x14ac:dyDescent="0.25">
      <c r="B106" s="5">
        <v>26191</v>
      </c>
      <c r="D106" s="20">
        <v>5</v>
      </c>
      <c r="E106" s="20">
        <v>4</v>
      </c>
      <c r="F106" s="21">
        <f t="shared" si="4"/>
        <v>1.6255999999999999</v>
      </c>
      <c r="G106" s="22"/>
      <c r="H106" s="20">
        <v>91</v>
      </c>
      <c r="I106" s="21">
        <f t="shared" si="5"/>
        <v>41.36363636363636</v>
      </c>
      <c r="J106" s="22"/>
      <c r="K106" s="21">
        <f t="shared" si="6"/>
        <v>15.652774558390025</v>
      </c>
      <c r="M106" s="27">
        <f>1-_xlfn.PERCENTRANK.EXC([1]Sheet1!$AQ$2:$AQ$860,K106,2)</f>
        <v>1</v>
      </c>
      <c r="O106" s="27">
        <f t="shared" si="7"/>
        <v>1.6035495755956046</v>
      </c>
    </row>
    <row r="107" spans="2:15" x14ac:dyDescent="0.25">
      <c r="B107" s="5">
        <v>26220</v>
      </c>
      <c r="D107" s="20">
        <v>5</v>
      </c>
      <c r="E107" s="20">
        <v>3</v>
      </c>
      <c r="F107" s="21">
        <f t="shared" si="4"/>
        <v>1.6002000000000001</v>
      </c>
      <c r="G107" s="22"/>
      <c r="H107" s="20">
        <v>167</v>
      </c>
      <c r="I107" s="21">
        <f t="shared" si="5"/>
        <v>75.909090909090907</v>
      </c>
      <c r="J107" s="22"/>
      <c r="K107" s="21">
        <f t="shared" si="6"/>
        <v>29.644577028909893</v>
      </c>
      <c r="M107" s="27">
        <f>1-_xlfn.PERCENTRANK.EXC([1]Sheet1!$AQ$2:$AQ$860,K107,2)</f>
        <v>6.9999999999999951E-2</v>
      </c>
      <c r="O107" s="27">
        <f t="shared" si="7"/>
        <v>0.8466978623281437</v>
      </c>
    </row>
    <row r="108" spans="2:15" x14ac:dyDescent="0.25">
      <c r="B108" s="5">
        <v>26223</v>
      </c>
      <c r="D108" s="20">
        <v>5</v>
      </c>
      <c r="E108" s="20">
        <v>6.5</v>
      </c>
      <c r="F108" s="21">
        <f t="shared" si="4"/>
        <v>1.6891</v>
      </c>
      <c r="G108" s="22"/>
      <c r="H108" s="20">
        <v>135</v>
      </c>
      <c r="I108" s="21">
        <f t="shared" si="5"/>
        <v>61.36363636363636</v>
      </c>
      <c r="J108" s="22"/>
      <c r="K108" s="21">
        <f t="shared" si="6"/>
        <v>21.508016641141847</v>
      </c>
      <c r="M108" s="27">
        <f>1-_xlfn.PERCENTRANK.EXC([1]Sheet1!$AQ$2:$AQ$860,K108,2)</f>
        <v>0.47</v>
      </c>
      <c r="O108" s="27">
        <f t="shared" si="7"/>
        <v>1.167006722134815</v>
      </c>
    </row>
    <row r="109" spans="2:15" x14ac:dyDescent="0.25">
      <c r="B109" s="5">
        <v>26228</v>
      </c>
      <c r="D109" s="20">
        <v>5</v>
      </c>
      <c r="E109" s="20">
        <v>4</v>
      </c>
      <c r="F109" s="21">
        <f t="shared" si="4"/>
        <v>1.6255999999999999</v>
      </c>
      <c r="G109" s="22"/>
      <c r="H109" s="20">
        <v>112</v>
      </c>
      <c r="I109" s="21">
        <f t="shared" si="5"/>
        <v>50.909090909090907</v>
      </c>
      <c r="J109" s="22"/>
      <c r="K109" s="21">
        <f t="shared" si="6"/>
        <v>19.264953302633877</v>
      </c>
      <c r="M109" s="27">
        <f>1-_xlfn.PERCENTRANK.EXC([1]Sheet1!$AQ$2:$AQ$860,K109,2)</f>
        <v>0.76</v>
      </c>
      <c r="O109" s="27">
        <f t="shared" si="7"/>
        <v>1.3028840301714286</v>
      </c>
    </row>
    <row r="110" spans="2:15" x14ac:dyDescent="0.25">
      <c r="B110" s="5">
        <v>26231</v>
      </c>
      <c r="D110" s="20">
        <v>5</v>
      </c>
      <c r="E110" s="20">
        <v>0</v>
      </c>
      <c r="F110" s="21">
        <f t="shared" si="4"/>
        <v>1.524</v>
      </c>
      <c r="G110" s="22"/>
      <c r="H110" s="20">
        <v>114</v>
      </c>
      <c r="I110" s="21">
        <f t="shared" si="5"/>
        <v>51.818181818181813</v>
      </c>
      <c r="J110" s="22"/>
      <c r="K110" s="21">
        <f t="shared" si="6"/>
        <v>22.310650681907422</v>
      </c>
      <c r="M110" s="27">
        <f>1-_xlfn.PERCENTRANK.EXC([1]Sheet1!$AQ$2:$AQ$860,K110,2)</f>
        <v>0.41000000000000003</v>
      </c>
      <c r="O110" s="27">
        <f t="shared" si="7"/>
        <v>1.1250232168421055</v>
      </c>
    </row>
    <row r="111" spans="2:15" x14ac:dyDescent="0.25">
      <c r="B111" s="5">
        <v>26282</v>
      </c>
      <c r="D111" s="20">
        <v>5</v>
      </c>
      <c r="E111" s="20">
        <v>3</v>
      </c>
      <c r="F111" s="21">
        <f t="shared" si="4"/>
        <v>1.6002000000000001</v>
      </c>
      <c r="G111" s="22"/>
      <c r="H111" s="20">
        <v>161</v>
      </c>
      <c r="I111" s="21">
        <f t="shared" si="5"/>
        <v>73.181818181818173</v>
      </c>
      <c r="J111" s="22"/>
      <c r="K111" s="21">
        <f t="shared" si="6"/>
        <v>28.57950240511672</v>
      </c>
      <c r="M111" s="27">
        <f>1-_xlfn.PERCENTRANK.EXC([1]Sheet1!$AQ$2:$AQ$860,K111,2)</f>
        <v>8.9999999999999969E-2</v>
      </c>
      <c r="O111" s="27">
        <f t="shared" si="7"/>
        <v>0.87825181993043488</v>
      </c>
    </row>
    <row r="112" spans="2:15" x14ac:dyDescent="0.25">
      <c r="B112" s="5">
        <v>26288</v>
      </c>
      <c r="D112" s="20">
        <v>5</v>
      </c>
      <c r="E112" s="20">
        <v>1</v>
      </c>
      <c r="F112" s="21">
        <f t="shared" si="4"/>
        <v>1.5494000000000001</v>
      </c>
      <c r="G112" s="22"/>
      <c r="H112" s="20">
        <v>93</v>
      </c>
      <c r="I112" s="21">
        <f t="shared" si="5"/>
        <v>42.272727272727266</v>
      </c>
      <c r="J112" s="22"/>
      <c r="K112" s="21">
        <f t="shared" si="6"/>
        <v>17.608938005494196</v>
      </c>
      <c r="M112" s="27">
        <f>1-_xlfn.PERCENTRANK.EXC([1]Sheet1!$AQ$2:$AQ$860,K112,2)</f>
        <v>0.9</v>
      </c>
      <c r="O112" s="27">
        <f t="shared" si="7"/>
        <v>1.4254124804215056</v>
      </c>
    </row>
    <row r="113" spans="2:15" x14ac:dyDescent="0.25">
      <c r="B113" s="5">
        <v>26300</v>
      </c>
      <c r="D113" s="20">
        <v>5</v>
      </c>
      <c r="E113" s="20">
        <v>6</v>
      </c>
      <c r="F113" s="21">
        <f t="shared" si="4"/>
        <v>1.6764000000000001</v>
      </c>
      <c r="G113" s="22"/>
      <c r="H113" s="20">
        <v>116</v>
      </c>
      <c r="I113" s="21">
        <f t="shared" si="5"/>
        <v>52.72727272727272</v>
      </c>
      <c r="J113" s="22"/>
      <c r="K113" s="21">
        <f t="shared" si="6"/>
        <v>18.762037691034223</v>
      </c>
      <c r="M113" s="27">
        <f>1-_xlfn.PERCENTRANK.EXC([1]Sheet1!$AQ$2:$AQ$860,K113,2)</f>
        <v>0.81</v>
      </c>
      <c r="O113" s="27">
        <f t="shared" si="7"/>
        <v>1.3378077804413797</v>
      </c>
    </row>
    <row r="114" spans="2:15" x14ac:dyDescent="0.25">
      <c r="B114" s="5">
        <v>26304</v>
      </c>
      <c r="D114" s="20">
        <v>5</v>
      </c>
      <c r="E114" s="20">
        <v>8</v>
      </c>
      <c r="F114" s="21">
        <f t="shared" si="4"/>
        <v>1.7272000000000001</v>
      </c>
      <c r="G114" s="22"/>
      <c r="H114" s="20">
        <v>112</v>
      </c>
      <c r="I114" s="21">
        <f t="shared" si="5"/>
        <v>50.909090909090907</v>
      </c>
      <c r="J114" s="22"/>
      <c r="K114" s="21">
        <f t="shared" si="6"/>
        <v>17.065148946277759</v>
      </c>
      <c r="M114" s="27">
        <f>1-_xlfn.PERCENTRANK.EXC([1]Sheet1!$AQ$2:$AQ$860,K114,2)</f>
        <v>0.94</v>
      </c>
      <c r="O114" s="27">
        <f t="shared" si="7"/>
        <v>1.4708339246857145</v>
      </c>
    </row>
    <row r="115" spans="2:15" x14ac:dyDescent="0.25">
      <c r="B115" s="5">
        <v>26324</v>
      </c>
      <c r="D115" s="20">
        <v>5</v>
      </c>
      <c r="E115" s="20">
        <v>0</v>
      </c>
      <c r="F115" s="21">
        <f t="shared" si="4"/>
        <v>1.524</v>
      </c>
      <c r="G115" s="22"/>
      <c r="H115" s="20">
        <v>133</v>
      </c>
      <c r="I115" s="21">
        <f t="shared" si="5"/>
        <v>60.454545454545446</v>
      </c>
      <c r="J115" s="22"/>
      <c r="K115" s="21">
        <f t="shared" si="6"/>
        <v>26.029092462225321</v>
      </c>
      <c r="M115" s="27">
        <f>1-_xlfn.PERCENTRANK.EXC([1]Sheet1!$AQ$2:$AQ$860,K115,2)</f>
        <v>0.18000000000000005</v>
      </c>
      <c r="O115" s="27">
        <f t="shared" si="7"/>
        <v>0.96430561443609053</v>
      </c>
    </row>
    <row r="116" spans="2:15" x14ac:dyDescent="0.25">
      <c r="B116" s="5">
        <v>26332</v>
      </c>
      <c r="D116" s="20">
        <v>5</v>
      </c>
      <c r="E116" s="20">
        <v>2</v>
      </c>
      <c r="F116" s="21">
        <f t="shared" si="4"/>
        <v>1.5748</v>
      </c>
      <c r="G116" s="22"/>
      <c r="H116" s="20">
        <v>160</v>
      </c>
      <c r="I116" s="21">
        <f t="shared" si="5"/>
        <v>72.72727272727272</v>
      </c>
      <c r="J116" s="22"/>
      <c r="K116" s="21">
        <f t="shared" si="6"/>
        <v>29.32557184762463</v>
      </c>
      <c r="M116" s="27">
        <f>1-_xlfn.PERCENTRANK.EXC([1]Sheet1!$AQ$2:$AQ$860,K116,2)</f>
        <v>6.9999999999999951E-2</v>
      </c>
      <c r="O116" s="27">
        <f t="shared" si="7"/>
        <v>0.8559082881800002</v>
      </c>
    </row>
    <row r="117" spans="2:15" x14ac:dyDescent="0.25">
      <c r="B117" s="5">
        <v>26334</v>
      </c>
      <c r="D117" s="20">
        <v>5</v>
      </c>
      <c r="E117" s="20">
        <v>6</v>
      </c>
      <c r="F117" s="21">
        <f t="shared" si="4"/>
        <v>1.6764000000000001</v>
      </c>
      <c r="G117" s="22"/>
      <c r="H117" s="20">
        <v>109</v>
      </c>
      <c r="I117" s="21">
        <f t="shared" si="5"/>
        <v>49.54545454545454</v>
      </c>
      <c r="J117" s="22"/>
      <c r="K117" s="21">
        <f t="shared" si="6"/>
        <v>17.629845761402848</v>
      </c>
      <c r="M117" s="27">
        <f>1-_xlfn.PERCENTRANK.EXC([1]Sheet1!$AQ$2:$AQ$860,K117,2)</f>
        <v>0.9</v>
      </c>
      <c r="O117" s="27">
        <f t="shared" si="7"/>
        <v>1.4237220415706426</v>
      </c>
    </row>
    <row r="118" spans="2:15" x14ac:dyDescent="0.25">
      <c r="B118" s="5">
        <v>26340</v>
      </c>
      <c r="D118" s="20">
        <v>5</v>
      </c>
      <c r="E118" s="20">
        <v>0</v>
      </c>
      <c r="F118" s="21">
        <f t="shared" si="4"/>
        <v>1.524</v>
      </c>
      <c r="G118" s="22"/>
      <c r="H118" s="20">
        <v>138</v>
      </c>
      <c r="I118" s="21">
        <f t="shared" si="5"/>
        <v>62.72727272727272</v>
      </c>
      <c r="J118" s="22"/>
      <c r="K118" s="21">
        <f t="shared" si="6"/>
        <v>27.007629772835298</v>
      </c>
      <c r="M118" s="27">
        <f>1-_xlfn.PERCENTRANK.EXC([1]Sheet1!$AQ$2:$AQ$860,K118,2)</f>
        <v>0.14000000000000001</v>
      </c>
      <c r="O118" s="27">
        <f t="shared" si="7"/>
        <v>0.92936700521739157</v>
      </c>
    </row>
    <row r="119" spans="2:15" x14ac:dyDescent="0.25">
      <c r="B119" s="5">
        <v>26342</v>
      </c>
      <c r="D119" s="20">
        <v>5</v>
      </c>
      <c r="E119" s="20">
        <v>1.5</v>
      </c>
      <c r="F119" s="21">
        <f t="shared" si="4"/>
        <v>1.5621</v>
      </c>
      <c r="G119" s="22"/>
      <c r="H119" s="20">
        <v>140</v>
      </c>
      <c r="I119" s="21">
        <f t="shared" si="5"/>
        <v>63.636363636363633</v>
      </c>
      <c r="J119" s="22"/>
      <c r="K119" s="21">
        <f t="shared" si="6"/>
        <v>26.078805184608484</v>
      </c>
      <c r="M119" s="27">
        <f>1-_xlfn.PERCENTRANK.EXC([1]Sheet1!$AQ$2:$AQ$860,K119,2)</f>
        <v>0.18000000000000005</v>
      </c>
      <c r="O119" s="27">
        <f t="shared" si="7"/>
        <v>0.96246740685857168</v>
      </c>
    </row>
    <row r="120" spans="2:15" x14ac:dyDescent="0.25">
      <c r="B120" s="5">
        <v>26355</v>
      </c>
      <c r="D120" s="20">
        <v>5</v>
      </c>
      <c r="E120" s="20">
        <v>0</v>
      </c>
      <c r="F120" s="21">
        <f t="shared" si="4"/>
        <v>1.524</v>
      </c>
      <c r="G120" s="22"/>
      <c r="H120" s="20">
        <v>130</v>
      </c>
      <c r="I120" s="21">
        <f t="shared" si="5"/>
        <v>59.090909090909086</v>
      </c>
      <c r="J120" s="22"/>
      <c r="K120" s="21">
        <f t="shared" si="6"/>
        <v>25.441970075859338</v>
      </c>
      <c r="M120" s="27">
        <f>1-_xlfn.PERCENTRANK.EXC([1]Sheet1!$AQ$2:$AQ$860,K120,2)</f>
        <v>0.19999999999999996</v>
      </c>
      <c r="O120" s="27">
        <f t="shared" si="7"/>
        <v>0.98655882092307723</v>
      </c>
    </row>
    <row r="121" spans="2:15" x14ac:dyDescent="0.25">
      <c r="B121" s="5">
        <v>26373</v>
      </c>
      <c r="D121" s="20">
        <v>5</v>
      </c>
      <c r="E121" s="20">
        <v>5</v>
      </c>
      <c r="F121" s="21">
        <f t="shared" si="4"/>
        <v>1.651</v>
      </c>
      <c r="G121" s="22"/>
      <c r="H121" s="20">
        <v>108</v>
      </c>
      <c r="I121" s="21">
        <f t="shared" si="5"/>
        <v>49.090909090909086</v>
      </c>
      <c r="J121" s="22"/>
      <c r="K121" s="21">
        <f t="shared" si="6"/>
        <v>18.009718644504527</v>
      </c>
      <c r="M121" s="27">
        <f>1-_xlfn.PERCENTRANK.EXC([1]Sheet1!$AQ$2:$AQ$860,K121,2)</f>
        <v>0.87</v>
      </c>
      <c r="O121" s="27">
        <f t="shared" si="7"/>
        <v>1.393691955740741</v>
      </c>
    </row>
    <row r="122" spans="2:15" x14ac:dyDescent="0.25">
      <c r="B122" s="5">
        <v>26374</v>
      </c>
      <c r="D122" s="20">
        <v>5</v>
      </c>
      <c r="E122" s="20">
        <v>3</v>
      </c>
      <c r="F122" s="21">
        <f t="shared" si="4"/>
        <v>1.6002000000000001</v>
      </c>
      <c r="G122" s="22"/>
      <c r="H122" s="20">
        <v>95</v>
      </c>
      <c r="I122" s="21">
        <f t="shared" si="5"/>
        <v>43.18181818181818</v>
      </c>
      <c r="J122" s="22"/>
      <c r="K122" s="21">
        <f t="shared" si="6"/>
        <v>16.863681543391856</v>
      </c>
      <c r="M122" s="27">
        <f>1-_xlfn.PERCENTRANK.EXC([1]Sheet1!$AQ$2:$AQ$860,K122,2)</f>
        <v>0.95</v>
      </c>
      <c r="O122" s="27">
        <f t="shared" si="7"/>
        <v>1.4884057158821054</v>
      </c>
    </row>
    <row r="123" spans="2:15" x14ac:dyDescent="0.25">
      <c r="B123" s="5">
        <v>26382</v>
      </c>
      <c r="D123" s="20">
        <v>5</v>
      </c>
      <c r="E123" s="20">
        <v>4</v>
      </c>
      <c r="F123" s="21">
        <f t="shared" si="4"/>
        <v>1.6255999999999999</v>
      </c>
      <c r="G123" s="22"/>
      <c r="H123" s="20">
        <v>113</v>
      </c>
      <c r="I123" s="21">
        <f t="shared" si="5"/>
        <v>51.36363636363636</v>
      </c>
      <c r="J123" s="22"/>
      <c r="K123" s="21">
        <f t="shared" si="6"/>
        <v>19.436961814264535</v>
      </c>
      <c r="M123" s="27">
        <f>1-_xlfn.PERCENTRANK.EXC([1]Sheet1!$AQ$2:$AQ$860,K123,2)</f>
        <v>0.73</v>
      </c>
      <c r="O123" s="27">
        <f t="shared" si="7"/>
        <v>1.2913540830017702</v>
      </c>
    </row>
    <row r="124" spans="2:15" x14ac:dyDescent="0.25">
      <c r="B124" s="5">
        <v>26392</v>
      </c>
      <c r="D124" s="20">
        <v>5</v>
      </c>
      <c r="E124" s="20">
        <v>7</v>
      </c>
      <c r="F124" s="21">
        <f t="shared" si="4"/>
        <v>1.7018</v>
      </c>
      <c r="G124" s="22"/>
      <c r="H124" s="20">
        <v>98</v>
      </c>
      <c r="I124" s="21">
        <f t="shared" si="5"/>
        <v>44.54545454545454</v>
      </c>
      <c r="J124" s="22"/>
      <c r="K124" s="21">
        <f t="shared" si="6"/>
        <v>15.381063184816174</v>
      </c>
      <c r="M124" s="27">
        <f>1-_xlfn.PERCENTRANK.EXC([1]Sheet1!$AQ$2:$AQ$860,K124,2)</f>
        <v>1</v>
      </c>
      <c r="O124" s="27">
        <f t="shared" si="7"/>
        <v>1.6318767889061228</v>
      </c>
    </row>
    <row r="125" spans="2:15" x14ac:dyDescent="0.25">
      <c r="B125" s="5">
        <v>26414</v>
      </c>
      <c r="D125" s="20">
        <v>5</v>
      </c>
      <c r="E125" s="20">
        <v>4</v>
      </c>
      <c r="F125" s="21">
        <f t="shared" si="4"/>
        <v>1.6255999999999999</v>
      </c>
      <c r="G125" s="22"/>
      <c r="H125" s="20">
        <v>101</v>
      </c>
      <c r="I125" s="21">
        <f t="shared" si="5"/>
        <v>45.909090909090907</v>
      </c>
      <c r="J125" s="22"/>
      <c r="K125" s="21">
        <f t="shared" si="6"/>
        <v>17.37285967469662</v>
      </c>
      <c r="M125" s="27">
        <f>1-_xlfn.PERCENTRANK.EXC([1]Sheet1!$AQ$2:$AQ$860,K125,2)</f>
        <v>0.92999999999999994</v>
      </c>
      <c r="O125" s="27">
        <f t="shared" si="7"/>
        <v>1.4447822908831685</v>
      </c>
    </row>
    <row r="126" spans="2:15" x14ac:dyDescent="0.25">
      <c r="B126" s="5">
        <v>26420</v>
      </c>
      <c r="D126" s="20">
        <v>5</v>
      </c>
      <c r="E126" s="20">
        <v>4</v>
      </c>
      <c r="F126" s="21">
        <f t="shared" si="4"/>
        <v>1.6255999999999999</v>
      </c>
      <c r="G126" s="22"/>
      <c r="H126" s="20">
        <v>116</v>
      </c>
      <c r="I126" s="21">
        <f t="shared" si="5"/>
        <v>52.72727272727272</v>
      </c>
      <c r="J126" s="22"/>
      <c r="K126" s="21">
        <f t="shared" si="6"/>
        <v>19.952987349156516</v>
      </c>
      <c r="M126" s="27">
        <f>1-_xlfn.PERCENTRANK.EXC([1]Sheet1!$AQ$2:$AQ$860,K126,2)</f>
        <v>0.65</v>
      </c>
      <c r="O126" s="27">
        <f t="shared" si="7"/>
        <v>1.257956994648276</v>
      </c>
    </row>
    <row r="127" spans="2:15" x14ac:dyDescent="0.25">
      <c r="B127" s="5">
        <v>26423</v>
      </c>
      <c r="D127" s="20">
        <v>5</v>
      </c>
      <c r="E127" s="20">
        <v>4</v>
      </c>
      <c r="F127" s="21">
        <f t="shared" si="4"/>
        <v>1.6255999999999999</v>
      </c>
      <c r="G127" s="22"/>
      <c r="H127" s="20">
        <v>183</v>
      </c>
      <c r="I127" s="21">
        <f t="shared" si="5"/>
        <v>83.181818181818173</v>
      </c>
      <c r="J127" s="22"/>
      <c r="K127" s="21">
        <f t="shared" si="6"/>
        <v>31.477557628410707</v>
      </c>
      <c r="M127" s="27">
        <f>1-_xlfn.PERCENTRANK.EXC([1]Sheet1!$AQ$2:$AQ$860,K127,2)</f>
        <v>5.0000000000000044E-2</v>
      </c>
      <c r="O127" s="27">
        <f t="shared" si="7"/>
        <v>0.79739350480437177</v>
      </c>
    </row>
    <row r="128" spans="2:15" x14ac:dyDescent="0.25">
      <c r="B128" s="5">
        <v>26437</v>
      </c>
      <c r="D128" s="20">
        <v>4</v>
      </c>
      <c r="E128" s="20">
        <v>11</v>
      </c>
      <c r="F128" s="21">
        <f t="shared" si="4"/>
        <v>1.4986000000000002</v>
      </c>
      <c r="G128" s="22"/>
      <c r="H128" s="20">
        <v>130</v>
      </c>
      <c r="I128" s="21">
        <f t="shared" si="5"/>
        <v>59.090909090909086</v>
      </c>
      <c r="J128" s="22"/>
      <c r="K128" s="21">
        <f t="shared" si="6"/>
        <v>26.311718550156165</v>
      </c>
      <c r="M128" s="27">
        <f>1-_xlfn.PERCENTRANK.EXC([1]Sheet1!$AQ$2:$AQ$860,K128,2)</f>
        <v>0.17000000000000004</v>
      </c>
      <c r="O128" s="27">
        <f t="shared" si="7"/>
        <v>0.95394757100923111</v>
      </c>
    </row>
    <row r="129" spans="2:15" x14ac:dyDescent="0.25">
      <c r="B129" s="5">
        <v>26450</v>
      </c>
      <c r="D129" s="20">
        <v>5</v>
      </c>
      <c r="E129" s="20">
        <v>9</v>
      </c>
      <c r="F129" s="21">
        <f t="shared" si="4"/>
        <v>1.7525999999999999</v>
      </c>
      <c r="G129" s="22"/>
      <c r="H129" s="20">
        <v>141</v>
      </c>
      <c r="I129" s="21">
        <f t="shared" si="5"/>
        <v>64.090909090909079</v>
      </c>
      <c r="J129" s="22"/>
      <c r="K129" s="21">
        <f t="shared" si="6"/>
        <v>20.865597095804375</v>
      </c>
      <c r="M129" s="27">
        <f>1-_xlfn.PERCENTRANK.EXC([1]Sheet1!$AQ$2:$AQ$860,K129,2)</f>
        <v>0.55000000000000004</v>
      </c>
      <c r="O129" s="27">
        <f t="shared" si="7"/>
        <v>1.2029370587744683</v>
      </c>
    </row>
    <row r="130" spans="2:15" x14ac:dyDescent="0.25">
      <c r="B130" s="5">
        <v>26451</v>
      </c>
      <c r="D130" s="20">
        <v>5</v>
      </c>
      <c r="E130" s="20">
        <v>5</v>
      </c>
      <c r="F130" s="21">
        <f t="shared" si="4"/>
        <v>1.651</v>
      </c>
      <c r="G130" s="22"/>
      <c r="H130" s="20">
        <v>108</v>
      </c>
      <c r="I130" s="21">
        <f t="shared" si="5"/>
        <v>49.090909090909086</v>
      </c>
      <c r="J130" s="22"/>
      <c r="K130" s="21">
        <f t="shared" si="6"/>
        <v>18.009718644504527</v>
      </c>
      <c r="M130" s="27">
        <f>1-_xlfn.PERCENTRANK.EXC([1]Sheet1!$AQ$2:$AQ$860,K130,2)</f>
        <v>0.87</v>
      </c>
      <c r="O130" s="27">
        <f t="shared" si="7"/>
        <v>1.393691955740741</v>
      </c>
    </row>
    <row r="131" spans="2:15" x14ac:dyDescent="0.25">
      <c r="B131" s="5">
        <v>26456</v>
      </c>
      <c r="D131" s="20">
        <v>5</v>
      </c>
      <c r="E131" s="20">
        <v>2.5</v>
      </c>
      <c r="F131" s="21">
        <f t="shared" si="4"/>
        <v>1.5874999999999999</v>
      </c>
      <c r="G131" s="22"/>
      <c r="H131" s="20">
        <v>203</v>
      </c>
      <c r="I131" s="21">
        <f t="shared" si="5"/>
        <v>92.272727272727266</v>
      </c>
      <c r="J131" s="22"/>
      <c r="K131" s="21">
        <f t="shared" si="6"/>
        <v>36.613891409601003</v>
      </c>
      <c r="M131" s="27">
        <f>1-_xlfn.PERCENTRANK.EXC([1]Sheet1!$AQ$2:$AQ$860,K131,2)</f>
        <v>2.0000000000000018E-2</v>
      </c>
      <c r="O131" s="27">
        <f t="shared" si="7"/>
        <v>0.68553215825123148</v>
      </c>
    </row>
    <row r="132" spans="2:15" x14ac:dyDescent="0.25">
      <c r="B132" s="5">
        <v>26461</v>
      </c>
      <c r="D132" s="20">
        <v>5</v>
      </c>
      <c r="E132" s="20">
        <v>5</v>
      </c>
      <c r="F132" s="21">
        <f t="shared" si="4"/>
        <v>1.651</v>
      </c>
      <c r="G132" s="22"/>
      <c r="H132" s="20">
        <v>164</v>
      </c>
      <c r="I132" s="21">
        <f t="shared" si="5"/>
        <v>74.545454545454533</v>
      </c>
      <c r="J132" s="22"/>
      <c r="K132" s="21">
        <f t="shared" si="6"/>
        <v>27.348091274988352</v>
      </c>
      <c r="M132" s="27">
        <f>1-_xlfn.PERCENTRANK.EXC([1]Sheet1!$AQ$2:$AQ$860,K132,2)</f>
        <v>0.13</v>
      </c>
      <c r="O132" s="27">
        <f t="shared" si="7"/>
        <v>0.91779714158536618</v>
      </c>
    </row>
    <row r="133" spans="2:15" x14ac:dyDescent="0.25">
      <c r="B133" s="5">
        <v>26465</v>
      </c>
      <c r="D133" s="20">
        <v>5</v>
      </c>
      <c r="E133" s="20">
        <v>1</v>
      </c>
      <c r="F133" s="21">
        <f t="shared" ref="F133:F159" si="8">(D133*0.3048)+(E133*0.0254)</f>
        <v>1.5494000000000001</v>
      </c>
      <c r="G133" s="22"/>
      <c r="H133" s="20">
        <v>121</v>
      </c>
      <c r="I133" s="21">
        <f t="shared" ref="I133:I159" si="9">H133/2.2</f>
        <v>54.999999999999993</v>
      </c>
      <c r="J133" s="22"/>
      <c r="K133" s="21">
        <f t="shared" ref="K133:K159" si="10">I133/(F133^2)</f>
        <v>22.910553749083846</v>
      </c>
      <c r="M133" s="27">
        <f>1-_xlfn.PERCENTRANK.EXC([1]Sheet1!$AQ$2:$AQ$860,K133,2)</f>
        <v>0.35</v>
      </c>
      <c r="O133" s="27">
        <f t="shared" ref="O133:O159" si="11">25.1/K133</f>
        <v>1.0955649642909093</v>
      </c>
    </row>
    <row r="134" spans="2:15" x14ac:dyDescent="0.25">
      <c r="B134" s="5">
        <v>26469</v>
      </c>
      <c r="D134" s="20">
        <v>5</v>
      </c>
      <c r="E134" s="20">
        <v>2</v>
      </c>
      <c r="F134" s="21">
        <f t="shared" si="8"/>
        <v>1.5748</v>
      </c>
      <c r="G134" s="22"/>
      <c r="H134" s="20">
        <v>99</v>
      </c>
      <c r="I134" s="21">
        <f t="shared" si="9"/>
        <v>44.999999999999993</v>
      </c>
      <c r="J134" s="22"/>
      <c r="K134" s="21">
        <f t="shared" si="10"/>
        <v>18.145197580717738</v>
      </c>
      <c r="M134" s="27">
        <f>1-_xlfn.PERCENTRANK.EXC([1]Sheet1!$AQ$2:$AQ$860,K134,2)</f>
        <v>0.86</v>
      </c>
      <c r="O134" s="27">
        <f t="shared" si="11"/>
        <v>1.3832861223111115</v>
      </c>
    </row>
    <row r="135" spans="2:15" x14ac:dyDescent="0.25">
      <c r="B135" s="5">
        <v>26475</v>
      </c>
      <c r="D135" s="20">
        <v>5</v>
      </c>
      <c r="E135" s="20">
        <v>1</v>
      </c>
      <c r="F135" s="21">
        <f t="shared" si="8"/>
        <v>1.5494000000000001</v>
      </c>
      <c r="G135" s="22"/>
      <c r="H135" s="20">
        <v>108</v>
      </c>
      <c r="I135" s="21">
        <f t="shared" si="9"/>
        <v>49.090909090909086</v>
      </c>
      <c r="J135" s="22"/>
      <c r="K135" s="21">
        <f t="shared" si="10"/>
        <v>20.449089296702937</v>
      </c>
      <c r="M135" s="27">
        <f>1-_xlfn.PERCENTRANK.EXC([1]Sheet1!$AQ$2:$AQ$860,K135,2)</f>
        <v>0.59000000000000008</v>
      </c>
      <c r="O135" s="27">
        <f t="shared" si="11"/>
        <v>1.2274385248074076</v>
      </c>
    </row>
    <row r="136" spans="2:15" x14ac:dyDescent="0.25">
      <c r="B136" s="5">
        <v>26476</v>
      </c>
      <c r="D136" s="20">
        <v>5</v>
      </c>
      <c r="E136" s="20">
        <v>1</v>
      </c>
      <c r="F136" s="21">
        <f t="shared" si="8"/>
        <v>1.5494000000000001</v>
      </c>
      <c r="G136" s="22"/>
      <c r="H136" s="20">
        <v>122</v>
      </c>
      <c r="I136" s="21">
        <f t="shared" si="9"/>
        <v>55.454545454545453</v>
      </c>
      <c r="J136" s="22"/>
      <c r="K136" s="21">
        <f t="shared" si="10"/>
        <v>23.099897168497762</v>
      </c>
      <c r="M136" s="27">
        <f>1-_xlfn.PERCENTRANK.EXC([1]Sheet1!$AQ$2:$AQ$860,K136,2)</f>
        <v>0.32999999999999996</v>
      </c>
      <c r="O136" s="27">
        <f t="shared" si="11"/>
        <v>1.0865849236000003</v>
      </c>
    </row>
    <row r="137" spans="2:15" x14ac:dyDescent="0.25">
      <c r="B137" s="5">
        <v>26478</v>
      </c>
      <c r="D137" s="20">
        <v>5</v>
      </c>
      <c r="E137" s="20">
        <v>1</v>
      </c>
      <c r="F137" s="21">
        <f t="shared" si="8"/>
        <v>1.5494000000000001</v>
      </c>
      <c r="G137" s="22"/>
      <c r="H137" s="20">
        <v>99</v>
      </c>
      <c r="I137" s="21">
        <f t="shared" si="9"/>
        <v>44.999999999999993</v>
      </c>
      <c r="J137" s="22"/>
      <c r="K137" s="21">
        <f t="shared" si="10"/>
        <v>18.744998521977692</v>
      </c>
      <c r="M137" s="27">
        <f>1-_xlfn.PERCENTRANK.EXC([1]Sheet1!$AQ$2:$AQ$860,K137,2)</f>
        <v>0.81</v>
      </c>
      <c r="O137" s="27">
        <f t="shared" si="11"/>
        <v>1.3390238452444447</v>
      </c>
    </row>
    <row r="138" spans="2:15" x14ac:dyDescent="0.25">
      <c r="B138" s="5">
        <v>26493</v>
      </c>
      <c r="D138" s="20">
        <v>5</v>
      </c>
      <c r="E138" s="20">
        <v>1</v>
      </c>
      <c r="F138" s="21">
        <f t="shared" si="8"/>
        <v>1.5494000000000001</v>
      </c>
      <c r="G138" s="22"/>
      <c r="H138" s="20">
        <v>104</v>
      </c>
      <c r="I138" s="21">
        <f t="shared" si="9"/>
        <v>47.272727272727266</v>
      </c>
      <c r="J138" s="22"/>
      <c r="K138" s="21">
        <f t="shared" si="10"/>
        <v>19.691715619047272</v>
      </c>
      <c r="M138" s="27">
        <f>1-_xlfn.PERCENTRANK.EXC([1]Sheet1!$AQ$2:$AQ$860,K138,2)</f>
        <v>0.7</v>
      </c>
      <c r="O138" s="27">
        <f t="shared" si="11"/>
        <v>1.2746476988384619</v>
      </c>
    </row>
    <row r="139" spans="2:15" x14ac:dyDescent="0.25">
      <c r="B139" s="5">
        <v>26510</v>
      </c>
      <c r="D139" s="20">
        <v>5</v>
      </c>
      <c r="E139" s="20">
        <v>0.5</v>
      </c>
      <c r="F139" s="21">
        <f t="shared" si="8"/>
        <v>1.5367</v>
      </c>
      <c r="G139" s="22"/>
      <c r="H139" s="20">
        <v>117</v>
      </c>
      <c r="I139" s="21">
        <f t="shared" si="9"/>
        <v>53.18181818181818</v>
      </c>
      <c r="J139" s="22"/>
      <c r="K139" s="21">
        <f t="shared" si="10"/>
        <v>22.520861429078415</v>
      </c>
      <c r="M139" s="27">
        <f>1-_xlfn.PERCENTRANK.EXC([1]Sheet1!$AQ$2:$AQ$860,K139,2)</f>
        <v>0.38</v>
      </c>
      <c r="O139" s="27">
        <f t="shared" si="11"/>
        <v>1.1145221988529916</v>
      </c>
    </row>
    <row r="140" spans="2:15" x14ac:dyDescent="0.25">
      <c r="B140" s="5">
        <v>26519</v>
      </c>
      <c r="D140" s="20">
        <v>5</v>
      </c>
      <c r="E140" s="20">
        <v>7</v>
      </c>
      <c r="F140" s="21">
        <f t="shared" si="8"/>
        <v>1.7018</v>
      </c>
      <c r="G140" s="22"/>
      <c r="H140" s="20">
        <v>158</v>
      </c>
      <c r="I140" s="21">
        <f t="shared" si="9"/>
        <v>71.818181818181813</v>
      </c>
      <c r="J140" s="22"/>
      <c r="K140" s="21">
        <f t="shared" si="10"/>
        <v>24.798040644907712</v>
      </c>
      <c r="M140" s="27">
        <f>1-_xlfn.PERCENTRANK.EXC([1]Sheet1!$AQ$2:$AQ$860,K140,2)</f>
        <v>0.21999999999999997</v>
      </c>
      <c r="O140" s="27">
        <f t="shared" si="11"/>
        <v>1.0121767424860761</v>
      </c>
    </row>
    <row r="141" spans="2:15" x14ac:dyDescent="0.25">
      <c r="B141" s="5">
        <v>26532</v>
      </c>
      <c r="D141" s="20">
        <v>5</v>
      </c>
      <c r="E141" s="20">
        <v>3</v>
      </c>
      <c r="F141" s="21">
        <f t="shared" si="8"/>
        <v>1.6002000000000001</v>
      </c>
      <c r="G141" s="22"/>
      <c r="H141" s="20">
        <v>143</v>
      </c>
      <c r="I141" s="21">
        <f t="shared" si="9"/>
        <v>65</v>
      </c>
      <c r="J141" s="22"/>
      <c r="K141" s="21">
        <f t="shared" si="10"/>
        <v>25.384278533737213</v>
      </c>
      <c r="M141" s="27">
        <f>1-_xlfn.PERCENTRANK.EXC([1]Sheet1!$AQ$2:$AQ$860,K141,2)</f>
        <v>0.19999999999999996</v>
      </c>
      <c r="O141" s="27">
        <f t="shared" si="11"/>
        <v>0.98880100006153859</v>
      </c>
    </row>
    <row r="142" spans="2:15" x14ac:dyDescent="0.25">
      <c r="B142" s="5">
        <v>26563</v>
      </c>
      <c r="D142" s="20">
        <v>5</v>
      </c>
      <c r="E142" s="20">
        <v>0</v>
      </c>
      <c r="F142" s="21">
        <f t="shared" si="8"/>
        <v>1.524</v>
      </c>
      <c r="G142" s="22"/>
      <c r="H142" s="20">
        <v>103</v>
      </c>
      <c r="I142" s="21">
        <f t="shared" si="9"/>
        <v>46.818181818181813</v>
      </c>
      <c r="J142" s="22"/>
      <c r="K142" s="21">
        <f t="shared" si="10"/>
        <v>20.157868598565475</v>
      </c>
      <c r="M142" s="27">
        <f>1-_xlfn.PERCENTRANK.EXC([1]Sheet1!$AQ$2:$AQ$860,K142,2)</f>
        <v>0.62</v>
      </c>
      <c r="O142" s="27">
        <f t="shared" si="11"/>
        <v>1.2451713273786411</v>
      </c>
    </row>
    <row r="143" spans="2:15" x14ac:dyDescent="0.25">
      <c r="B143" s="5">
        <v>26565</v>
      </c>
      <c r="D143" s="20">
        <v>5</v>
      </c>
      <c r="E143" s="20">
        <v>6</v>
      </c>
      <c r="F143" s="21">
        <f t="shared" si="8"/>
        <v>1.6764000000000001</v>
      </c>
      <c r="G143" s="22"/>
      <c r="H143" s="20">
        <v>126</v>
      </c>
      <c r="I143" s="21">
        <f t="shared" si="9"/>
        <v>57.272727272727266</v>
      </c>
      <c r="J143" s="22"/>
      <c r="K143" s="21">
        <f t="shared" si="10"/>
        <v>20.37945473336476</v>
      </c>
      <c r="M143" s="27">
        <f>1-_xlfn.PERCENTRANK.EXC([1]Sheet1!$AQ$2:$AQ$860,K143,2)</f>
        <v>0.6</v>
      </c>
      <c r="O143" s="27">
        <f t="shared" si="11"/>
        <v>1.2316325597714288</v>
      </c>
    </row>
    <row r="144" spans="2:15" x14ac:dyDescent="0.25">
      <c r="B144" s="5">
        <v>26575</v>
      </c>
      <c r="D144" s="20">
        <v>5</v>
      </c>
      <c r="E144" s="20">
        <v>6</v>
      </c>
      <c r="F144" s="21">
        <f t="shared" si="8"/>
        <v>1.6764000000000001</v>
      </c>
      <c r="G144" s="22"/>
      <c r="H144" s="20">
        <v>126</v>
      </c>
      <c r="I144" s="21">
        <f t="shared" si="9"/>
        <v>57.272727272727266</v>
      </c>
      <c r="J144" s="22"/>
      <c r="K144" s="21">
        <f t="shared" si="10"/>
        <v>20.37945473336476</v>
      </c>
      <c r="M144" s="27">
        <f>1-_xlfn.PERCENTRANK.EXC([1]Sheet1!$AQ$2:$AQ$860,K144,2)</f>
        <v>0.6</v>
      </c>
      <c r="O144" s="27">
        <f t="shared" si="11"/>
        <v>1.2316325597714288</v>
      </c>
    </row>
    <row r="145" spans="2:15" x14ac:dyDescent="0.25">
      <c r="B145" s="5">
        <v>26580</v>
      </c>
      <c r="D145" s="20">
        <v>5</v>
      </c>
      <c r="E145" s="20">
        <v>2</v>
      </c>
      <c r="F145" s="21">
        <f t="shared" si="8"/>
        <v>1.5748</v>
      </c>
      <c r="G145" s="22"/>
      <c r="H145" s="20">
        <v>112</v>
      </c>
      <c r="I145" s="21">
        <f t="shared" si="9"/>
        <v>50.909090909090907</v>
      </c>
      <c r="J145" s="22"/>
      <c r="K145" s="21">
        <f t="shared" si="10"/>
        <v>20.527900293337243</v>
      </c>
      <c r="M145" s="27">
        <f>1-_xlfn.PERCENTRANK.EXC([1]Sheet1!$AQ$2:$AQ$860,K145,2)</f>
        <v>0.58000000000000007</v>
      </c>
      <c r="O145" s="27">
        <f t="shared" si="11"/>
        <v>1.2227261259714286</v>
      </c>
    </row>
    <row r="146" spans="2:15" x14ac:dyDescent="0.25">
      <c r="B146" s="5">
        <v>26597</v>
      </c>
      <c r="D146" s="20">
        <v>5</v>
      </c>
      <c r="E146" s="20">
        <v>1</v>
      </c>
      <c r="F146" s="21">
        <f t="shared" si="8"/>
        <v>1.5494000000000001</v>
      </c>
      <c r="G146" s="22"/>
      <c r="H146" s="20">
        <v>185</v>
      </c>
      <c r="I146" s="21">
        <f t="shared" si="9"/>
        <v>84.090909090909079</v>
      </c>
      <c r="J146" s="22"/>
      <c r="K146" s="21">
        <f t="shared" si="10"/>
        <v>35.028532591574475</v>
      </c>
      <c r="M146" s="27">
        <f>1-_xlfn.PERCENTRANK.EXC([1]Sheet1!$AQ$2:$AQ$860,K146,2)</f>
        <v>2.0000000000000018E-2</v>
      </c>
      <c r="O146" s="27">
        <f t="shared" si="11"/>
        <v>0.71655870637405417</v>
      </c>
    </row>
    <row r="147" spans="2:15" x14ac:dyDescent="0.25">
      <c r="B147" s="5">
        <v>26617</v>
      </c>
      <c r="D147" s="20">
        <v>5</v>
      </c>
      <c r="E147" s="20">
        <v>4</v>
      </c>
      <c r="F147" s="21">
        <f t="shared" si="8"/>
        <v>1.6255999999999999</v>
      </c>
      <c r="G147" s="22"/>
      <c r="H147" s="20">
        <v>158</v>
      </c>
      <c r="I147" s="21">
        <f t="shared" si="9"/>
        <v>71.818181818181813</v>
      </c>
      <c r="J147" s="22"/>
      <c r="K147" s="21">
        <f t="shared" si="10"/>
        <v>27.17734483764422</v>
      </c>
      <c r="M147" s="27">
        <f>1-_xlfn.PERCENTRANK.EXC([1]Sheet1!$AQ$2:$AQ$860,K147,2)</f>
        <v>0.14000000000000001</v>
      </c>
      <c r="O147" s="27">
        <f t="shared" si="11"/>
        <v>0.92356336315949372</v>
      </c>
    </row>
    <row r="148" spans="2:15" x14ac:dyDescent="0.25">
      <c r="B148" s="5">
        <v>26618</v>
      </c>
      <c r="D148" s="20">
        <v>5</v>
      </c>
      <c r="E148" s="20">
        <v>6</v>
      </c>
      <c r="F148" s="21">
        <f t="shared" si="8"/>
        <v>1.6764000000000001</v>
      </c>
      <c r="G148" s="22"/>
      <c r="H148" s="20">
        <v>130</v>
      </c>
      <c r="I148" s="21">
        <f t="shared" si="9"/>
        <v>59.090909090909086</v>
      </c>
      <c r="J148" s="22"/>
      <c r="K148" s="21">
        <f t="shared" si="10"/>
        <v>21.026421550296977</v>
      </c>
      <c r="M148" s="27">
        <f>1-_xlfn.PERCENTRANK.EXC([1]Sheet1!$AQ$2:$AQ$860,K148,2)</f>
        <v>0.53</v>
      </c>
      <c r="O148" s="27">
        <f t="shared" si="11"/>
        <v>1.1937361733169232</v>
      </c>
    </row>
    <row r="149" spans="2:15" x14ac:dyDescent="0.25">
      <c r="B149" s="5">
        <v>26657</v>
      </c>
      <c r="D149" s="20">
        <v>5</v>
      </c>
      <c r="E149" s="20">
        <v>0</v>
      </c>
      <c r="F149" s="21">
        <f t="shared" si="8"/>
        <v>1.524</v>
      </c>
      <c r="G149" s="22"/>
      <c r="H149" s="20">
        <v>86</v>
      </c>
      <c r="I149" s="21">
        <f t="shared" si="9"/>
        <v>39.090909090909086</v>
      </c>
      <c r="J149" s="22"/>
      <c r="K149" s="21">
        <f t="shared" si="10"/>
        <v>16.830841742491561</v>
      </c>
      <c r="M149" s="27">
        <f>1-_xlfn.PERCENTRANK.EXC([1]Sheet1!$AQ$2:$AQ$860,K149,2)</f>
        <v>0.95</v>
      </c>
      <c r="O149" s="27">
        <f t="shared" si="11"/>
        <v>1.4913098455813958</v>
      </c>
    </row>
    <row r="150" spans="2:15" x14ac:dyDescent="0.25">
      <c r="B150" s="5">
        <v>26659</v>
      </c>
      <c r="D150" s="20">
        <v>5</v>
      </c>
      <c r="E150" s="20">
        <v>4</v>
      </c>
      <c r="F150" s="21">
        <f t="shared" si="8"/>
        <v>1.6255999999999999</v>
      </c>
      <c r="G150" s="22"/>
      <c r="H150" s="20">
        <v>179</v>
      </c>
      <c r="I150" s="21">
        <f t="shared" si="9"/>
        <v>81.36363636363636</v>
      </c>
      <c r="J150" s="22"/>
      <c r="K150" s="21">
        <f t="shared" si="10"/>
        <v>30.789523581888073</v>
      </c>
      <c r="M150" s="27">
        <f>1-_xlfn.PERCENTRANK.EXC([1]Sheet1!$AQ$2:$AQ$860,K150,2)</f>
        <v>5.0000000000000044E-2</v>
      </c>
      <c r="O150" s="27">
        <f t="shared" si="11"/>
        <v>0.81521235407374304</v>
      </c>
    </row>
    <row r="151" spans="2:15" x14ac:dyDescent="0.25">
      <c r="B151" s="5">
        <v>26663</v>
      </c>
      <c r="D151" s="20">
        <v>5</v>
      </c>
      <c r="E151" s="20">
        <v>4</v>
      </c>
      <c r="F151" s="21">
        <f t="shared" si="8"/>
        <v>1.6255999999999999</v>
      </c>
      <c r="G151" s="22"/>
      <c r="H151" s="20">
        <v>122</v>
      </c>
      <c r="I151" s="21">
        <f t="shared" si="9"/>
        <v>55.454545454545453</v>
      </c>
      <c r="J151" s="22"/>
      <c r="K151" s="21">
        <f t="shared" si="10"/>
        <v>20.985038418940473</v>
      </c>
      <c r="M151" s="27">
        <f>1-_xlfn.PERCENTRANK.EXC([1]Sheet1!$AQ$2:$AQ$860,K151,2)</f>
        <v>0.54</v>
      </c>
      <c r="O151" s="27">
        <f t="shared" si="11"/>
        <v>1.1960902572065575</v>
      </c>
    </row>
    <row r="152" spans="2:15" x14ac:dyDescent="0.25">
      <c r="B152" s="5">
        <v>26675</v>
      </c>
      <c r="D152" s="20">
        <v>5</v>
      </c>
      <c r="E152" s="20">
        <v>3</v>
      </c>
      <c r="F152" s="21">
        <f t="shared" si="8"/>
        <v>1.6002000000000001</v>
      </c>
      <c r="G152" s="22"/>
      <c r="H152" s="20">
        <v>116</v>
      </c>
      <c r="I152" s="21">
        <f t="shared" si="9"/>
        <v>52.72727272727272</v>
      </c>
      <c r="J152" s="22"/>
      <c r="K152" s="21">
        <f t="shared" si="10"/>
        <v>20.591442726667946</v>
      </c>
      <c r="M152" s="27">
        <f>1-_xlfn.PERCENTRANK.EXC([1]Sheet1!$AQ$2:$AQ$860,K152,2)</f>
        <v>0.58000000000000007</v>
      </c>
      <c r="O152" s="27">
        <f t="shared" si="11"/>
        <v>1.218952956972414</v>
      </c>
    </row>
    <row r="153" spans="2:15" x14ac:dyDescent="0.25">
      <c r="B153" s="5">
        <v>26677</v>
      </c>
      <c r="D153" s="20">
        <v>5</v>
      </c>
      <c r="E153" s="20">
        <v>6</v>
      </c>
      <c r="F153" s="21">
        <f t="shared" si="8"/>
        <v>1.6764000000000001</v>
      </c>
      <c r="G153" s="22"/>
      <c r="H153" s="20">
        <v>170</v>
      </c>
      <c r="I153" s="21">
        <f t="shared" si="9"/>
        <v>77.272727272727266</v>
      </c>
      <c r="J153" s="22"/>
      <c r="K153" s="21">
        <f t="shared" si="10"/>
        <v>27.496089719619121</v>
      </c>
      <c r="M153" s="27">
        <f>1-_xlfn.PERCENTRANK.EXC([1]Sheet1!$AQ$2:$AQ$860,K153,2)</f>
        <v>0.12</v>
      </c>
      <c r="O153" s="27">
        <f t="shared" si="11"/>
        <v>0.91285707371294134</v>
      </c>
    </row>
    <row r="154" spans="2:15" x14ac:dyDescent="0.25">
      <c r="B154" s="5">
        <v>26679</v>
      </c>
      <c r="D154" s="20">
        <v>5</v>
      </c>
      <c r="E154" s="20">
        <v>2</v>
      </c>
      <c r="F154" s="21">
        <f t="shared" si="8"/>
        <v>1.5748</v>
      </c>
      <c r="G154" s="22"/>
      <c r="H154" s="20">
        <v>110</v>
      </c>
      <c r="I154" s="21">
        <f t="shared" si="9"/>
        <v>49.999999999999993</v>
      </c>
      <c r="J154" s="22"/>
      <c r="K154" s="21">
        <f t="shared" si="10"/>
        <v>20.161330645241932</v>
      </c>
      <c r="M154" s="27">
        <f>1-_xlfn.PERCENTRANK.EXC([1]Sheet1!$AQ$2:$AQ$860,K154,2)</f>
        <v>0.62</v>
      </c>
      <c r="O154" s="27">
        <f t="shared" si="11"/>
        <v>1.2449575100800003</v>
      </c>
    </row>
    <row r="155" spans="2:15" x14ac:dyDescent="0.25">
      <c r="B155" s="5">
        <v>26681</v>
      </c>
      <c r="D155" s="20">
        <v>5</v>
      </c>
      <c r="E155" s="20">
        <v>5</v>
      </c>
      <c r="F155" s="21">
        <f t="shared" si="8"/>
        <v>1.651</v>
      </c>
      <c r="G155" s="22"/>
      <c r="H155" s="20">
        <v>159</v>
      </c>
      <c r="I155" s="21">
        <f t="shared" si="9"/>
        <v>72.272727272727266</v>
      </c>
      <c r="J155" s="22"/>
      <c r="K155" s="21">
        <f t="shared" si="10"/>
        <v>26.514308004409443</v>
      </c>
      <c r="M155" s="27">
        <f>1-_xlfn.PERCENTRANK.EXC([1]Sheet1!$AQ$2:$AQ$860,K155,2)</f>
        <v>0.16000000000000003</v>
      </c>
      <c r="O155" s="27">
        <f t="shared" si="11"/>
        <v>0.94665868691823918</v>
      </c>
    </row>
    <row r="156" spans="2:15" x14ac:dyDescent="0.25">
      <c r="B156" s="5">
        <v>26707</v>
      </c>
      <c r="D156" s="20">
        <v>5</v>
      </c>
      <c r="E156" s="20">
        <v>2</v>
      </c>
      <c r="F156" s="21">
        <f t="shared" si="8"/>
        <v>1.5748</v>
      </c>
      <c r="G156" s="22"/>
      <c r="H156" s="20">
        <v>107</v>
      </c>
      <c r="I156" s="21">
        <f t="shared" si="9"/>
        <v>48.636363636363633</v>
      </c>
      <c r="J156" s="22"/>
      <c r="K156" s="21">
        <f t="shared" si="10"/>
        <v>19.611476173098971</v>
      </c>
      <c r="M156" s="27">
        <f>1-_xlfn.PERCENTRANK.EXC([1]Sheet1!$AQ$2:$AQ$860,K156,2)</f>
        <v>0.7</v>
      </c>
      <c r="O156" s="27">
        <f t="shared" si="11"/>
        <v>1.2798628608299067</v>
      </c>
    </row>
    <row r="157" spans="2:15" x14ac:dyDescent="0.25">
      <c r="B157" s="5">
        <v>26712</v>
      </c>
      <c r="D157" s="20">
        <v>5</v>
      </c>
      <c r="E157" s="20">
        <v>9</v>
      </c>
      <c r="F157" s="21">
        <f t="shared" si="8"/>
        <v>1.7525999999999999</v>
      </c>
      <c r="G157" s="22"/>
      <c r="H157" s="20">
        <v>138</v>
      </c>
      <c r="I157" s="21">
        <f t="shared" si="9"/>
        <v>62.72727272727272</v>
      </c>
      <c r="J157" s="22"/>
      <c r="K157" s="21">
        <f t="shared" si="10"/>
        <v>20.42164822142556</v>
      </c>
      <c r="M157" s="27">
        <f>1-_xlfn.PERCENTRANK.EXC([1]Sheet1!$AQ$2:$AQ$860,K157,2)</f>
        <v>0.59000000000000008</v>
      </c>
      <c r="O157" s="27">
        <f t="shared" si="11"/>
        <v>1.2290878644000001</v>
      </c>
    </row>
    <row r="158" spans="2:15" x14ac:dyDescent="0.25">
      <c r="B158" s="5">
        <v>26753</v>
      </c>
      <c r="D158" s="20">
        <v>5</v>
      </c>
      <c r="E158" s="20">
        <v>7</v>
      </c>
      <c r="F158" s="21">
        <f t="shared" si="8"/>
        <v>1.7018</v>
      </c>
      <c r="G158" s="22"/>
      <c r="H158" s="20">
        <v>150</v>
      </c>
      <c r="I158" s="21">
        <f t="shared" si="9"/>
        <v>68.181818181818173</v>
      </c>
      <c r="J158" s="22"/>
      <c r="K158" s="21">
        <f t="shared" si="10"/>
        <v>23.54244365022884</v>
      </c>
      <c r="M158" s="27">
        <f>1-_xlfn.PERCENTRANK.EXC([1]Sheet1!$AQ$2:$AQ$860,K158,2)</f>
        <v>0.30000000000000004</v>
      </c>
      <c r="O158" s="27">
        <f t="shared" si="11"/>
        <v>1.0661595020853334</v>
      </c>
    </row>
    <row r="159" spans="2:15" x14ac:dyDescent="0.25">
      <c r="B159" s="5">
        <v>28187</v>
      </c>
      <c r="D159" s="20">
        <v>5</v>
      </c>
      <c r="E159" s="20">
        <v>3</v>
      </c>
      <c r="F159" s="21">
        <f t="shared" si="8"/>
        <v>1.6002000000000001</v>
      </c>
      <c r="G159" s="22"/>
      <c r="H159" s="20">
        <v>96</v>
      </c>
      <c r="I159" s="21">
        <f t="shared" si="9"/>
        <v>43.636363636363633</v>
      </c>
      <c r="J159" s="22"/>
      <c r="K159" s="21">
        <f t="shared" si="10"/>
        <v>17.041193980690714</v>
      </c>
      <c r="M159" s="27">
        <f>1-_xlfn.PERCENTRANK.EXC([1]Sheet1!$AQ$2:$AQ$860,K159,2)</f>
        <v>0.94</v>
      </c>
      <c r="O159" s="27">
        <f t="shared" si="11"/>
        <v>1.4729014896750003</v>
      </c>
    </row>
    <row r="160" spans="2:15" x14ac:dyDescent="0.25">
      <c r="I160" s="23"/>
    </row>
  </sheetData>
  <sheetProtection selectLockedCells="1"/>
  <mergeCells count="2">
    <mergeCell ref="D2:F2"/>
    <mergeCell ref="H2:I2"/>
  </mergeCells>
  <pageMargins left="0.7" right="0.7" top="0.75" bottom="0.75" header="0.3" footer="0.3"/>
  <pageSetup orientation="portrait" horizontalDpi="1200" verticalDpi="1200" r:id="rId1"/>
  <ignoredErrors>
    <ignoredError sqref="F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0"/>
  <sheetViews>
    <sheetView zoomScaleNormal="100" workbookViewId="0">
      <selection activeCell="C21" sqref="C21"/>
    </sheetView>
  </sheetViews>
  <sheetFormatPr defaultRowHeight="15" x14ac:dyDescent="0.25"/>
  <cols>
    <col min="1" max="1" width="9.140625" style="5"/>
    <col min="2" max="2" width="11" style="5" customWidth="1"/>
    <col min="3" max="3" width="9.140625" style="5"/>
    <col min="4" max="4" width="9.140625" style="4"/>
    <col min="5" max="5" width="9.28515625" style="4" customWidth="1"/>
    <col min="6" max="6" width="16.28515625" style="5" customWidth="1"/>
    <col min="7" max="7" width="9.140625" style="5"/>
    <col min="8" max="8" width="9.140625" style="4"/>
    <col min="9" max="12" width="9.140625" style="5"/>
    <col min="13" max="13" width="16.42578125" style="5" bestFit="1" customWidth="1"/>
    <col min="14" max="14" width="9.140625" style="5"/>
    <col min="15" max="15" width="29.140625" style="5" bestFit="1" customWidth="1"/>
    <col min="16" max="16384" width="9.140625" style="5"/>
  </cols>
  <sheetData>
    <row r="2" spans="2:15" ht="15.75" x14ac:dyDescent="0.25">
      <c r="B2" s="14"/>
      <c r="C2" s="14"/>
      <c r="D2" s="39" t="s">
        <v>69</v>
      </c>
      <c r="E2" s="39"/>
      <c r="F2" s="39"/>
      <c r="G2" s="14"/>
      <c r="H2" s="39" t="s">
        <v>73</v>
      </c>
      <c r="I2" s="39"/>
      <c r="J2" s="14"/>
      <c r="K2" s="26" t="s">
        <v>76</v>
      </c>
      <c r="L2" s="16"/>
      <c r="M2" s="26" t="s">
        <v>83</v>
      </c>
      <c r="N2" s="14"/>
      <c r="O2" s="26" t="s">
        <v>83</v>
      </c>
    </row>
    <row r="3" spans="2:15" ht="15.75" x14ac:dyDescent="0.25">
      <c r="B3" s="14" t="s">
        <v>48</v>
      </c>
      <c r="C3" s="14"/>
      <c r="D3" s="16" t="s">
        <v>70</v>
      </c>
      <c r="E3" s="16" t="s">
        <v>71</v>
      </c>
      <c r="F3" s="14" t="s">
        <v>72</v>
      </c>
      <c r="G3" s="14"/>
      <c r="H3" s="16" t="s">
        <v>74</v>
      </c>
      <c r="I3" s="14" t="s">
        <v>75</v>
      </c>
      <c r="J3" s="14"/>
      <c r="K3" s="14" t="s">
        <v>78</v>
      </c>
      <c r="L3" s="14"/>
      <c r="M3" s="14" t="s">
        <v>86</v>
      </c>
      <c r="N3" s="14"/>
      <c r="O3" s="14" t="s">
        <v>88</v>
      </c>
    </row>
    <row r="4" spans="2:15" x14ac:dyDescent="0.25">
      <c r="B4" s="5">
        <v>21405</v>
      </c>
      <c r="D4" s="20">
        <v>5</v>
      </c>
      <c r="E4" s="20">
        <v>3</v>
      </c>
      <c r="F4" s="21">
        <f>(D4*0.3048)+(E4*0.0254)</f>
        <v>1.6002000000000001</v>
      </c>
      <c r="G4" s="22"/>
      <c r="H4" s="20">
        <v>98</v>
      </c>
      <c r="I4" s="21">
        <f>H4/2.2</f>
        <v>44.54545454545454</v>
      </c>
      <c r="J4" s="22"/>
      <c r="K4" s="21">
        <f>I4/(F4^2)</f>
        <v>17.396218855288438</v>
      </c>
      <c r="M4" s="27">
        <f>1-_xlfn.PERCENTRANK.EXC([1]Sheet1!$AQ$2:$AQ$860,K4,2)</f>
        <v>0.92</v>
      </c>
      <c r="O4" s="27">
        <f>25.1/K4</f>
        <v>1.4428422756000001</v>
      </c>
    </row>
    <row r="5" spans="2:15" x14ac:dyDescent="0.25">
      <c r="B5" s="5">
        <v>21665</v>
      </c>
      <c r="D5" s="20">
        <v>5</v>
      </c>
      <c r="E5" s="20">
        <v>8</v>
      </c>
      <c r="F5" s="21">
        <f t="shared" ref="F5:F68" si="0">(D5*0.3048)+(E5*0.0254)</f>
        <v>1.7272000000000001</v>
      </c>
      <c r="G5" s="22"/>
      <c r="H5" s="20">
        <v>150</v>
      </c>
      <c r="I5" s="21">
        <f t="shared" ref="I5:I68" si="1">H5/2.2</f>
        <v>68.181818181818173</v>
      </c>
      <c r="J5" s="22"/>
      <c r="K5" s="21">
        <f t="shared" ref="K5:K68" si="2">I5/(F5^2)</f>
        <v>22.855110195907709</v>
      </c>
      <c r="M5" s="27">
        <f>1-_xlfn.PERCENTRANK.EXC([1]Sheet1!$AQ$2:$AQ$860,K5,2)</f>
        <v>0.35</v>
      </c>
      <c r="O5" s="27">
        <f t="shared" ref="O5:O68" si="3">25.1/K5</f>
        <v>1.0982226637653336</v>
      </c>
    </row>
    <row r="6" spans="2:15" x14ac:dyDescent="0.25">
      <c r="B6" s="5">
        <v>21715</v>
      </c>
      <c r="D6" s="20">
        <v>5</v>
      </c>
      <c r="E6" s="20">
        <v>2</v>
      </c>
      <c r="F6" s="21">
        <f t="shared" si="0"/>
        <v>1.5748</v>
      </c>
      <c r="G6" s="22"/>
      <c r="H6" s="20">
        <v>105</v>
      </c>
      <c r="I6" s="21">
        <f t="shared" si="1"/>
        <v>47.727272727272727</v>
      </c>
      <c r="J6" s="22"/>
      <c r="K6" s="21">
        <f t="shared" si="2"/>
        <v>19.244906525003667</v>
      </c>
      <c r="M6" s="27">
        <f>1-_xlfn.PERCENTRANK.EXC([1]Sheet1!$AQ$2:$AQ$860,K6,2)</f>
        <v>0.76</v>
      </c>
      <c r="O6" s="27">
        <f t="shared" si="3"/>
        <v>1.3042412010361903</v>
      </c>
    </row>
    <row r="7" spans="2:15" x14ac:dyDescent="0.25">
      <c r="B7" s="5">
        <v>22072</v>
      </c>
      <c r="D7" s="20">
        <v>5</v>
      </c>
      <c r="E7" s="20">
        <v>6</v>
      </c>
      <c r="F7" s="21">
        <f t="shared" si="0"/>
        <v>1.6764000000000001</v>
      </c>
      <c r="G7" s="22"/>
      <c r="H7" s="20">
        <v>110</v>
      </c>
      <c r="I7" s="21">
        <f t="shared" si="1"/>
        <v>49.999999999999993</v>
      </c>
      <c r="J7" s="22"/>
      <c r="K7" s="21">
        <f t="shared" si="2"/>
        <v>17.791587465635899</v>
      </c>
      <c r="M7" s="27">
        <f>1-_xlfn.PERCENTRANK.EXC([1]Sheet1!$AQ$2:$AQ$860,K7,2)</f>
        <v>0.9</v>
      </c>
      <c r="O7" s="27">
        <f t="shared" si="3"/>
        <v>1.4107791139200005</v>
      </c>
    </row>
    <row r="8" spans="2:15" x14ac:dyDescent="0.25">
      <c r="B8" s="5">
        <v>22330</v>
      </c>
      <c r="D8" s="20">
        <v>5</v>
      </c>
      <c r="E8" s="20">
        <v>7</v>
      </c>
      <c r="F8" s="21">
        <f t="shared" si="0"/>
        <v>1.7018</v>
      </c>
      <c r="G8" s="22"/>
      <c r="H8" s="20">
        <v>124</v>
      </c>
      <c r="I8" s="21">
        <f t="shared" si="1"/>
        <v>56.36363636363636</v>
      </c>
      <c r="J8" s="22"/>
      <c r="K8" s="21">
        <f t="shared" si="2"/>
        <v>19.461753417522509</v>
      </c>
      <c r="M8" s="27">
        <f>1-_xlfn.PERCENTRANK.EXC([1]Sheet1!$AQ$2:$AQ$860,K8,2)</f>
        <v>0.73</v>
      </c>
      <c r="O8" s="27">
        <f t="shared" si="3"/>
        <v>1.2897090751032259</v>
      </c>
    </row>
    <row r="9" spans="2:15" x14ac:dyDescent="0.25">
      <c r="B9" s="5">
        <v>23772</v>
      </c>
      <c r="D9" s="20">
        <v>5</v>
      </c>
      <c r="E9" s="20">
        <v>2</v>
      </c>
      <c r="F9" s="21">
        <f t="shared" si="0"/>
        <v>1.5748</v>
      </c>
      <c r="G9" s="22"/>
      <c r="H9" s="20">
        <v>98</v>
      </c>
      <c r="I9" s="21">
        <f t="shared" si="1"/>
        <v>44.54545454545454</v>
      </c>
      <c r="J9" s="22"/>
      <c r="K9" s="21">
        <f t="shared" si="2"/>
        <v>17.961912756670085</v>
      </c>
      <c r="M9" s="27">
        <f>1-_xlfn.PERCENTRANK.EXC([1]Sheet1!$AQ$2:$AQ$860,K9,2)</f>
        <v>0.88</v>
      </c>
      <c r="O9" s="27">
        <f t="shared" si="3"/>
        <v>1.3974012868244901</v>
      </c>
    </row>
    <row r="10" spans="2:15" x14ac:dyDescent="0.25">
      <c r="B10" s="5">
        <v>23874</v>
      </c>
      <c r="D10" s="20">
        <v>5</v>
      </c>
      <c r="E10" s="20">
        <v>6</v>
      </c>
      <c r="F10" s="21">
        <f t="shared" si="0"/>
        <v>1.6764000000000001</v>
      </c>
      <c r="G10" s="22"/>
      <c r="H10" s="20">
        <v>126</v>
      </c>
      <c r="I10" s="21">
        <f t="shared" si="1"/>
        <v>57.272727272727266</v>
      </c>
      <c r="J10" s="22"/>
      <c r="K10" s="21">
        <f t="shared" si="2"/>
        <v>20.37945473336476</v>
      </c>
      <c r="M10" s="27">
        <f>1-_xlfn.PERCENTRANK.EXC([1]Sheet1!$AQ$2:$AQ$860,K10,2)</f>
        <v>0.6</v>
      </c>
      <c r="O10" s="27">
        <f t="shared" si="3"/>
        <v>1.2316325597714288</v>
      </c>
    </row>
    <row r="11" spans="2:15" x14ac:dyDescent="0.25">
      <c r="B11" s="5">
        <v>23976</v>
      </c>
      <c r="D11" s="20">
        <v>5</v>
      </c>
      <c r="E11" s="20">
        <v>6</v>
      </c>
      <c r="F11" s="21">
        <f t="shared" si="0"/>
        <v>1.6764000000000001</v>
      </c>
      <c r="G11" s="22"/>
      <c r="H11" s="20">
        <v>133</v>
      </c>
      <c r="I11" s="21">
        <f t="shared" si="1"/>
        <v>60.454545454545446</v>
      </c>
      <c r="J11" s="22"/>
      <c r="K11" s="21">
        <f t="shared" si="2"/>
        <v>21.511646662996135</v>
      </c>
      <c r="M11" s="27">
        <f>1-_xlfn.PERCENTRANK.EXC([1]Sheet1!$AQ$2:$AQ$860,K11,2)</f>
        <v>0.47</v>
      </c>
      <c r="O11" s="27">
        <f t="shared" si="3"/>
        <v>1.1668097934676696</v>
      </c>
    </row>
    <row r="12" spans="2:15" x14ac:dyDescent="0.25">
      <c r="B12" s="5">
        <v>23978</v>
      </c>
      <c r="D12" s="20">
        <v>5</v>
      </c>
      <c r="E12" s="20">
        <v>3</v>
      </c>
      <c r="F12" s="21">
        <f t="shared" si="0"/>
        <v>1.6002000000000001</v>
      </c>
      <c r="G12" s="22"/>
      <c r="H12" s="20">
        <v>108</v>
      </c>
      <c r="I12" s="21">
        <f t="shared" si="1"/>
        <v>49.090909090909086</v>
      </c>
      <c r="J12" s="22"/>
      <c r="K12" s="21">
        <f t="shared" si="2"/>
        <v>19.171343228277056</v>
      </c>
      <c r="M12" s="27">
        <f>1-_xlfn.PERCENTRANK.EXC([1]Sheet1!$AQ$2:$AQ$860,K12,2)</f>
        <v>0.77</v>
      </c>
      <c r="O12" s="27">
        <f t="shared" si="3"/>
        <v>1.3092457686000001</v>
      </c>
    </row>
    <row r="13" spans="2:15" x14ac:dyDescent="0.25">
      <c r="B13" s="5">
        <v>24050</v>
      </c>
      <c r="D13" s="20">
        <v>5</v>
      </c>
      <c r="E13" s="20">
        <v>5</v>
      </c>
      <c r="F13" s="21">
        <f t="shared" si="0"/>
        <v>1.651</v>
      </c>
      <c r="G13" s="22"/>
      <c r="H13" s="20">
        <v>163</v>
      </c>
      <c r="I13" s="21">
        <f t="shared" si="1"/>
        <v>74.090909090909079</v>
      </c>
      <c r="J13" s="22"/>
      <c r="K13" s="21">
        <f t="shared" si="2"/>
        <v>27.181334620872573</v>
      </c>
      <c r="M13" s="27">
        <f>1-_xlfn.PERCENTRANK.EXC([1]Sheet1!$AQ$2:$AQ$860,K13,2)</f>
        <v>0.14000000000000001</v>
      </c>
      <c r="O13" s="27">
        <f t="shared" si="3"/>
        <v>0.9234277988957057</v>
      </c>
    </row>
    <row r="14" spans="2:15" x14ac:dyDescent="0.25">
      <c r="B14" s="5">
        <v>24276</v>
      </c>
      <c r="D14" s="20">
        <v>5</v>
      </c>
      <c r="E14" s="20">
        <v>2.5</v>
      </c>
      <c r="F14" s="21">
        <f t="shared" si="0"/>
        <v>1.5874999999999999</v>
      </c>
      <c r="G14" s="22"/>
      <c r="H14" s="20">
        <v>147</v>
      </c>
      <c r="I14" s="21">
        <f t="shared" si="1"/>
        <v>66.818181818181813</v>
      </c>
      <c r="J14" s="22"/>
      <c r="K14" s="21">
        <f t="shared" si="2"/>
        <v>26.513507572469688</v>
      </c>
      <c r="M14" s="27">
        <f>1-_xlfn.PERCENTRANK.EXC([1]Sheet1!$AQ$2:$AQ$860,K14,2)</f>
        <v>0.16000000000000003</v>
      </c>
      <c r="O14" s="27">
        <f t="shared" si="3"/>
        <v>0.9466872661564627</v>
      </c>
    </row>
    <row r="15" spans="2:15" x14ac:dyDescent="0.25">
      <c r="B15" s="5">
        <v>24356</v>
      </c>
      <c r="D15" s="20">
        <v>4</v>
      </c>
      <c r="E15" s="20">
        <v>10</v>
      </c>
      <c r="F15" s="21">
        <f t="shared" si="0"/>
        <v>1.4732000000000001</v>
      </c>
      <c r="G15" s="22"/>
      <c r="H15" s="20">
        <v>124</v>
      </c>
      <c r="I15" s="21">
        <f t="shared" si="1"/>
        <v>56.36363636363636</v>
      </c>
      <c r="J15" s="22"/>
      <c r="K15" s="21">
        <f t="shared" si="2"/>
        <v>25.970217327960324</v>
      </c>
      <c r="M15" s="27">
        <f>1-_xlfn.PERCENTRANK.EXC([1]Sheet1!$AQ$2:$AQ$860,K15,2)</f>
        <v>0.18000000000000005</v>
      </c>
      <c r="O15" s="27">
        <f t="shared" si="3"/>
        <v>0.96649171945806478</v>
      </c>
    </row>
    <row r="16" spans="2:15" x14ac:dyDescent="0.25">
      <c r="B16" s="5">
        <v>24512</v>
      </c>
      <c r="D16" s="20">
        <v>4</v>
      </c>
      <c r="E16" s="20">
        <v>11</v>
      </c>
      <c r="F16" s="21">
        <f t="shared" si="0"/>
        <v>1.4986000000000002</v>
      </c>
      <c r="G16" s="22"/>
      <c r="H16" s="20">
        <v>152</v>
      </c>
      <c r="I16" s="21">
        <f t="shared" si="1"/>
        <v>69.090909090909079</v>
      </c>
      <c r="J16" s="22"/>
      <c r="K16" s="21">
        <f t="shared" si="2"/>
        <v>30.764470920182589</v>
      </c>
      <c r="M16" s="27">
        <f>1-_xlfn.PERCENTRANK.EXC([1]Sheet1!$AQ$2:$AQ$860,K16,2)</f>
        <v>5.0000000000000044E-2</v>
      </c>
      <c r="O16" s="27">
        <f t="shared" si="3"/>
        <v>0.81587621204736882</v>
      </c>
    </row>
    <row r="17" spans="2:15" x14ac:dyDescent="0.25">
      <c r="B17" s="5">
        <v>24658</v>
      </c>
      <c r="D17" s="20">
        <v>5</v>
      </c>
      <c r="E17" s="20">
        <v>4</v>
      </c>
      <c r="F17" s="21">
        <f t="shared" si="0"/>
        <v>1.6255999999999999</v>
      </c>
      <c r="G17" s="22"/>
      <c r="H17" s="20">
        <v>110</v>
      </c>
      <c r="I17" s="21">
        <f t="shared" si="1"/>
        <v>49.999999999999993</v>
      </c>
      <c r="J17" s="22"/>
      <c r="K17" s="21">
        <f t="shared" si="2"/>
        <v>18.920936279372558</v>
      </c>
      <c r="M17" s="27">
        <f>1-_xlfn.PERCENTRANK.EXC([1]Sheet1!$AQ$2:$AQ$860,K17,2)</f>
        <v>0.79</v>
      </c>
      <c r="O17" s="27">
        <f t="shared" si="3"/>
        <v>1.3265728307200002</v>
      </c>
    </row>
    <row r="18" spans="2:15" x14ac:dyDescent="0.25">
      <c r="B18" s="5">
        <v>24819</v>
      </c>
      <c r="D18" s="20">
        <v>5</v>
      </c>
      <c r="E18" s="20">
        <v>5</v>
      </c>
      <c r="F18" s="21">
        <f t="shared" si="0"/>
        <v>1.651</v>
      </c>
      <c r="G18" s="22"/>
      <c r="H18" s="20">
        <v>121</v>
      </c>
      <c r="I18" s="21">
        <f t="shared" si="1"/>
        <v>54.999999999999993</v>
      </c>
      <c r="J18" s="22"/>
      <c r="K18" s="21">
        <f t="shared" si="2"/>
        <v>20.177555148009702</v>
      </c>
      <c r="M18" s="27">
        <f>1-_xlfn.PERCENTRANK.EXC([1]Sheet1!$AQ$2:$AQ$860,K18,2)</f>
        <v>0.62</v>
      </c>
      <c r="O18" s="27">
        <f t="shared" si="3"/>
        <v>1.2439564563636365</v>
      </c>
    </row>
    <row r="19" spans="2:15" x14ac:dyDescent="0.25">
      <c r="B19" s="5">
        <v>24931</v>
      </c>
      <c r="D19" s="20">
        <v>5</v>
      </c>
      <c r="E19" s="20">
        <v>8</v>
      </c>
      <c r="F19" s="21">
        <f t="shared" si="0"/>
        <v>1.7272000000000001</v>
      </c>
      <c r="G19" s="22"/>
      <c r="H19" s="20">
        <v>123</v>
      </c>
      <c r="I19" s="21">
        <f t="shared" si="1"/>
        <v>55.909090909090907</v>
      </c>
      <c r="J19" s="22"/>
      <c r="K19" s="21">
        <f t="shared" si="2"/>
        <v>18.741190360644325</v>
      </c>
      <c r="M19" s="27">
        <f>1-_xlfn.PERCENTRANK.EXC([1]Sheet1!$AQ$2:$AQ$860,K19,2)</f>
        <v>0.81</v>
      </c>
      <c r="O19" s="27">
        <f t="shared" si="3"/>
        <v>1.3392959314211383</v>
      </c>
    </row>
    <row r="20" spans="2:15" x14ac:dyDescent="0.25">
      <c r="B20" s="5">
        <v>24972</v>
      </c>
      <c r="D20" s="20">
        <v>5</v>
      </c>
      <c r="E20" s="20">
        <v>4</v>
      </c>
      <c r="F20" s="21">
        <f t="shared" si="0"/>
        <v>1.6255999999999999</v>
      </c>
      <c r="G20" s="22"/>
      <c r="H20" s="20">
        <v>114</v>
      </c>
      <c r="I20" s="21">
        <f t="shared" si="1"/>
        <v>51.818181818181813</v>
      </c>
      <c r="J20" s="22"/>
      <c r="K20" s="21">
        <f t="shared" si="2"/>
        <v>19.608970325895196</v>
      </c>
      <c r="M20" s="27">
        <f>1-_xlfn.PERCENTRANK.EXC([1]Sheet1!$AQ$2:$AQ$860,K20,2)</f>
        <v>0.7</v>
      </c>
      <c r="O20" s="27">
        <f t="shared" si="3"/>
        <v>1.2800264156070176</v>
      </c>
    </row>
    <row r="21" spans="2:15" x14ac:dyDescent="0.25">
      <c r="B21" s="5">
        <v>25313</v>
      </c>
      <c r="D21" s="20">
        <v>5</v>
      </c>
      <c r="E21" s="20">
        <v>5.5</v>
      </c>
      <c r="F21" s="21">
        <f t="shared" si="0"/>
        <v>1.6637</v>
      </c>
      <c r="G21" s="22"/>
      <c r="H21" s="20">
        <v>120</v>
      </c>
      <c r="I21" s="21">
        <f t="shared" si="1"/>
        <v>54.54545454545454</v>
      </c>
      <c r="J21" s="22"/>
      <c r="K21" s="21">
        <f t="shared" si="2"/>
        <v>19.706456182437343</v>
      </c>
      <c r="M21" s="27">
        <f>1-_xlfn.PERCENTRANK.EXC([1]Sheet1!$AQ$2:$AQ$860,K21,2)</f>
        <v>0.67999999999999994</v>
      </c>
      <c r="O21" s="27">
        <f t="shared" si="3"/>
        <v>1.2736942536816669</v>
      </c>
    </row>
    <row r="22" spans="2:15" x14ac:dyDescent="0.25">
      <c r="B22" s="5">
        <v>25325</v>
      </c>
      <c r="D22" s="20">
        <v>5</v>
      </c>
      <c r="E22" s="20">
        <v>4</v>
      </c>
      <c r="F22" s="21">
        <f t="shared" si="0"/>
        <v>1.6255999999999999</v>
      </c>
      <c r="G22" s="22"/>
      <c r="H22" s="20">
        <v>107</v>
      </c>
      <c r="I22" s="21">
        <f t="shared" si="1"/>
        <v>48.636363636363633</v>
      </c>
      <c r="J22" s="22"/>
      <c r="K22" s="21">
        <f t="shared" si="2"/>
        <v>18.404910744480578</v>
      </c>
      <c r="M22" s="27">
        <f>1-_xlfn.PERCENTRANK.EXC([1]Sheet1!$AQ$2:$AQ$860,K22,2)</f>
        <v>0.83</v>
      </c>
      <c r="O22" s="27">
        <f t="shared" si="3"/>
        <v>1.3637664614878506</v>
      </c>
    </row>
    <row r="23" spans="2:15" x14ac:dyDescent="0.25">
      <c r="B23" s="5">
        <v>25330</v>
      </c>
      <c r="D23" s="20">
        <v>5</v>
      </c>
      <c r="E23" s="20">
        <v>8</v>
      </c>
      <c r="F23" s="21">
        <f t="shared" si="0"/>
        <v>1.7272000000000001</v>
      </c>
      <c r="G23" s="22"/>
      <c r="H23" s="20">
        <v>206</v>
      </c>
      <c r="I23" s="21">
        <f t="shared" si="1"/>
        <v>93.636363636363626</v>
      </c>
      <c r="J23" s="22"/>
      <c r="K23" s="21">
        <f t="shared" si="2"/>
        <v>31.387684669046589</v>
      </c>
      <c r="M23" s="27">
        <f>1-_xlfn.PERCENTRANK.EXC([1]Sheet1!$AQ$2:$AQ$860,K23,2)</f>
        <v>5.0000000000000044E-2</v>
      </c>
      <c r="O23" s="27">
        <f t="shared" si="3"/>
        <v>0.799676696916505</v>
      </c>
    </row>
    <row r="24" spans="2:15" x14ac:dyDescent="0.25">
      <c r="B24" s="5">
        <v>25331</v>
      </c>
      <c r="D24" s="20">
        <v>5</v>
      </c>
      <c r="E24" s="20">
        <v>5.5</v>
      </c>
      <c r="F24" s="21">
        <f t="shared" si="0"/>
        <v>1.6637</v>
      </c>
      <c r="G24" s="22"/>
      <c r="H24" s="20">
        <v>110</v>
      </c>
      <c r="I24" s="21">
        <f t="shared" si="1"/>
        <v>49.999999999999993</v>
      </c>
      <c r="J24" s="22"/>
      <c r="K24" s="21">
        <f t="shared" si="2"/>
        <v>18.064251500567565</v>
      </c>
      <c r="M24" s="27">
        <f>1-_xlfn.PERCENTRANK.EXC([1]Sheet1!$AQ$2:$AQ$860,K24,2)</f>
        <v>0.87</v>
      </c>
      <c r="O24" s="27">
        <f t="shared" si="3"/>
        <v>1.3894846403800001</v>
      </c>
    </row>
    <row r="25" spans="2:15" x14ac:dyDescent="0.25">
      <c r="B25" s="5">
        <v>25333</v>
      </c>
      <c r="D25" s="20">
        <v>5</v>
      </c>
      <c r="E25" s="20">
        <v>7</v>
      </c>
      <c r="F25" s="21">
        <f t="shared" si="0"/>
        <v>1.7018</v>
      </c>
      <c r="G25" s="22"/>
      <c r="H25" s="20">
        <v>124</v>
      </c>
      <c r="I25" s="21">
        <f t="shared" si="1"/>
        <v>56.36363636363636</v>
      </c>
      <c r="J25" s="22"/>
      <c r="K25" s="21">
        <f t="shared" si="2"/>
        <v>19.461753417522509</v>
      </c>
      <c r="M25" s="27">
        <f>1-_xlfn.PERCENTRANK.EXC([1]Sheet1!$AQ$2:$AQ$860,K25,2)</f>
        <v>0.73</v>
      </c>
      <c r="O25" s="27">
        <f t="shared" si="3"/>
        <v>1.2897090751032259</v>
      </c>
    </row>
    <row r="26" spans="2:15" x14ac:dyDescent="0.25">
      <c r="B26" s="5">
        <v>25344</v>
      </c>
      <c r="D26" s="20">
        <v>5</v>
      </c>
      <c r="E26" s="20">
        <v>3</v>
      </c>
      <c r="F26" s="21">
        <f t="shared" si="0"/>
        <v>1.6002000000000001</v>
      </c>
      <c r="G26" s="22"/>
      <c r="H26" s="20">
        <v>134</v>
      </c>
      <c r="I26" s="21">
        <f t="shared" si="1"/>
        <v>60.909090909090907</v>
      </c>
      <c r="J26" s="22"/>
      <c r="K26" s="21">
        <f t="shared" si="2"/>
        <v>23.786666598047457</v>
      </c>
      <c r="M26" s="27">
        <f>1-_xlfn.PERCENTRANK.EXC([1]Sheet1!$AQ$2:$AQ$860,K26,2)</f>
        <v>0.28000000000000003</v>
      </c>
      <c r="O26" s="27">
        <f t="shared" si="3"/>
        <v>1.0552130075283583</v>
      </c>
    </row>
    <row r="27" spans="2:15" x14ac:dyDescent="0.25">
      <c r="B27" s="5">
        <v>25351</v>
      </c>
      <c r="D27" s="20">
        <v>5</v>
      </c>
      <c r="E27" s="20">
        <v>1</v>
      </c>
      <c r="F27" s="21">
        <f t="shared" si="0"/>
        <v>1.5494000000000001</v>
      </c>
      <c r="G27" s="22"/>
      <c r="H27" s="20">
        <v>109</v>
      </c>
      <c r="I27" s="21">
        <f t="shared" si="1"/>
        <v>49.54545454545454</v>
      </c>
      <c r="J27" s="22"/>
      <c r="K27" s="21">
        <f t="shared" si="2"/>
        <v>20.638432716116853</v>
      </c>
      <c r="M27" s="27">
        <f>1-_xlfn.PERCENTRANK.EXC([1]Sheet1!$AQ$2:$AQ$860,K27,2)</f>
        <v>0.57000000000000006</v>
      </c>
      <c r="O27" s="27">
        <f t="shared" si="3"/>
        <v>1.2161776209100921</v>
      </c>
    </row>
    <row r="28" spans="2:15" x14ac:dyDescent="0.25">
      <c r="B28" s="5">
        <v>25353</v>
      </c>
      <c r="D28" s="20">
        <v>5</v>
      </c>
      <c r="E28" s="20">
        <v>11</v>
      </c>
      <c r="F28" s="21">
        <f t="shared" si="0"/>
        <v>1.8033999999999999</v>
      </c>
      <c r="G28" s="22"/>
      <c r="H28" s="20">
        <v>177</v>
      </c>
      <c r="I28" s="21">
        <f t="shared" si="1"/>
        <v>80.454545454545453</v>
      </c>
      <c r="J28" s="22"/>
      <c r="K28" s="21">
        <f t="shared" si="2"/>
        <v>24.738106499530886</v>
      </c>
      <c r="M28" s="27">
        <f>1-_xlfn.PERCENTRANK.EXC([1]Sheet1!$AQ$2:$AQ$860,K28,2)</f>
        <v>0.21999999999999997</v>
      </c>
      <c r="O28" s="27">
        <f t="shared" si="3"/>
        <v>1.0146289895096046</v>
      </c>
    </row>
    <row r="29" spans="2:15" x14ac:dyDescent="0.25">
      <c r="B29" s="5">
        <v>25356</v>
      </c>
      <c r="D29" s="20">
        <v>5</v>
      </c>
      <c r="E29" s="20">
        <v>2</v>
      </c>
      <c r="F29" s="21">
        <f t="shared" si="0"/>
        <v>1.5748</v>
      </c>
      <c r="G29" s="22"/>
      <c r="H29" s="20">
        <v>118</v>
      </c>
      <c r="I29" s="21">
        <f t="shared" si="1"/>
        <v>53.636363636363633</v>
      </c>
      <c r="J29" s="22"/>
      <c r="K29" s="21">
        <f t="shared" si="2"/>
        <v>21.627609237623165</v>
      </c>
      <c r="M29" s="27">
        <f>1-_xlfn.PERCENTRANK.EXC([1]Sheet1!$AQ$2:$AQ$860,K29,2)</f>
        <v>0.45999999999999996</v>
      </c>
      <c r="O29" s="27">
        <f t="shared" si="3"/>
        <v>1.1605536110915255</v>
      </c>
    </row>
    <row r="30" spans="2:15" x14ac:dyDescent="0.25">
      <c r="B30" s="5">
        <v>25364</v>
      </c>
      <c r="D30" s="20">
        <v>5</v>
      </c>
      <c r="E30" s="20">
        <v>5</v>
      </c>
      <c r="F30" s="21">
        <f t="shared" si="0"/>
        <v>1.651</v>
      </c>
      <c r="G30" s="22"/>
      <c r="H30" s="20">
        <v>126</v>
      </c>
      <c r="I30" s="21">
        <f t="shared" si="1"/>
        <v>57.272727272727266</v>
      </c>
      <c r="J30" s="22"/>
      <c r="K30" s="21">
        <f t="shared" si="2"/>
        <v>21.011338418588615</v>
      </c>
      <c r="M30" s="27">
        <f>1-_xlfn.PERCENTRANK.EXC([1]Sheet1!$AQ$2:$AQ$860,K30,2)</f>
        <v>0.53</v>
      </c>
      <c r="O30" s="27">
        <f t="shared" si="3"/>
        <v>1.1945931049206351</v>
      </c>
    </row>
    <row r="31" spans="2:15" x14ac:dyDescent="0.25">
      <c r="B31" s="5">
        <v>25392</v>
      </c>
      <c r="D31" s="20">
        <v>5</v>
      </c>
      <c r="E31" s="20">
        <v>7.5</v>
      </c>
      <c r="F31" s="21">
        <f t="shared" si="0"/>
        <v>1.7145000000000001</v>
      </c>
      <c r="G31" s="22"/>
      <c r="H31" s="20">
        <v>156</v>
      </c>
      <c r="I31" s="21">
        <f t="shared" si="1"/>
        <v>70.909090909090907</v>
      </c>
      <c r="J31" s="22"/>
      <c r="K31" s="21">
        <f t="shared" si="2"/>
        <v>24.12275681266663</v>
      </c>
      <c r="M31" s="27">
        <f>1-_xlfn.PERCENTRANK.EXC([1]Sheet1!$AQ$2:$AQ$860,K31,2)</f>
        <v>0.26</v>
      </c>
      <c r="O31" s="27">
        <f t="shared" si="3"/>
        <v>1.040511256442308</v>
      </c>
    </row>
    <row r="32" spans="2:15" x14ac:dyDescent="0.25">
      <c r="B32" s="5">
        <v>25397</v>
      </c>
      <c r="D32" s="20">
        <v>5</v>
      </c>
      <c r="E32" s="20">
        <v>10</v>
      </c>
      <c r="F32" s="21">
        <f t="shared" si="0"/>
        <v>1.778</v>
      </c>
      <c r="G32" s="22"/>
      <c r="H32" s="20">
        <v>161</v>
      </c>
      <c r="I32" s="21">
        <f t="shared" si="1"/>
        <v>73.181818181818173</v>
      </c>
      <c r="J32" s="22"/>
      <c r="K32" s="21">
        <f t="shared" si="2"/>
        <v>23.149396948144542</v>
      </c>
      <c r="M32" s="27">
        <f>1-_xlfn.PERCENTRANK.EXC([1]Sheet1!$AQ$2:$AQ$860,K32,2)</f>
        <v>0.32999999999999996</v>
      </c>
      <c r="O32" s="27">
        <f t="shared" si="3"/>
        <v>1.0842615060869567</v>
      </c>
    </row>
    <row r="33" spans="2:15" x14ac:dyDescent="0.25">
      <c r="B33" s="5">
        <v>25399</v>
      </c>
      <c r="D33" s="20">
        <v>5</v>
      </c>
      <c r="E33" s="20">
        <v>4</v>
      </c>
      <c r="F33" s="21">
        <f t="shared" si="0"/>
        <v>1.6255999999999999</v>
      </c>
      <c r="G33" s="22"/>
      <c r="H33" s="20">
        <v>96</v>
      </c>
      <c r="I33" s="21">
        <f t="shared" si="1"/>
        <v>43.636363636363633</v>
      </c>
      <c r="J33" s="22"/>
      <c r="K33" s="21">
        <f t="shared" si="2"/>
        <v>16.512817116543324</v>
      </c>
      <c r="M33" s="27">
        <f>1-_xlfn.PERCENTRANK.EXC([1]Sheet1!$AQ$2:$AQ$860,K33,2)</f>
        <v>0.97</v>
      </c>
      <c r="O33" s="27">
        <f t="shared" si="3"/>
        <v>1.5200313685333333</v>
      </c>
    </row>
    <row r="34" spans="2:15" x14ac:dyDescent="0.25">
      <c r="B34" s="5">
        <v>25406</v>
      </c>
      <c r="D34" s="20">
        <v>5</v>
      </c>
      <c r="E34" s="20">
        <v>8.5</v>
      </c>
      <c r="F34" s="21">
        <f t="shared" si="0"/>
        <v>1.7399</v>
      </c>
      <c r="G34" s="22"/>
      <c r="H34" s="20">
        <v>120</v>
      </c>
      <c r="I34" s="21">
        <f t="shared" si="1"/>
        <v>54.54545454545454</v>
      </c>
      <c r="J34" s="22"/>
      <c r="K34" s="21">
        <f t="shared" si="2"/>
        <v>18.018141325952751</v>
      </c>
      <c r="M34" s="27">
        <f>1-_xlfn.PERCENTRANK.EXC([1]Sheet1!$AQ$2:$AQ$860,K34,2)</f>
        <v>0.87</v>
      </c>
      <c r="O34" s="27">
        <f t="shared" si="3"/>
        <v>1.3930404666016671</v>
      </c>
    </row>
    <row r="35" spans="2:15" x14ac:dyDescent="0.25">
      <c r="B35" s="5">
        <v>25408</v>
      </c>
      <c r="D35" s="20">
        <v>5</v>
      </c>
      <c r="E35" s="20">
        <v>5</v>
      </c>
      <c r="F35" s="21">
        <f t="shared" si="0"/>
        <v>1.651</v>
      </c>
      <c r="G35" s="22"/>
      <c r="H35" s="20">
        <v>103</v>
      </c>
      <c r="I35" s="21">
        <f t="shared" si="1"/>
        <v>46.818181818181813</v>
      </c>
      <c r="J35" s="22"/>
      <c r="K35" s="21">
        <f t="shared" si="2"/>
        <v>17.175935373925615</v>
      </c>
      <c r="M35" s="27">
        <f>1-_xlfn.PERCENTRANK.EXC([1]Sheet1!$AQ$2:$AQ$860,K35,2)</f>
        <v>0.94</v>
      </c>
      <c r="O35" s="27">
        <f t="shared" si="3"/>
        <v>1.4613469050485439</v>
      </c>
    </row>
    <row r="36" spans="2:15" x14ac:dyDescent="0.25">
      <c r="B36" s="5">
        <v>25446</v>
      </c>
      <c r="D36" s="20">
        <v>5</v>
      </c>
      <c r="E36" s="20">
        <v>10.5</v>
      </c>
      <c r="F36" s="21">
        <f t="shared" si="0"/>
        <v>1.7907</v>
      </c>
      <c r="G36" s="22"/>
      <c r="H36" s="20">
        <v>132</v>
      </c>
      <c r="I36" s="21">
        <f t="shared" si="1"/>
        <v>59.999999999999993</v>
      </c>
      <c r="J36" s="22"/>
      <c r="K36" s="21">
        <f t="shared" si="2"/>
        <v>18.71136985068598</v>
      </c>
      <c r="M36" s="27">
        <f>1-_xlfn.PERCENTRANK.EXC([1]Sheet1!$AQ$2:$AQ$860,K36,2)</f>
        <v>0.81</v>
      </c>
      <c r="O36" s="27">
        <f t="shared" si="3"/>
        <v>1.3414303816500002</v>
      </c>
    </row>
    <row r="37" spans="2:15" x14ac:dyDescent="0.25">
      <c r="B37" s="5">
        <v>25453</v>
      </c>
      <c r="D37" s="20">
        <v>5</v>
      </c>
      <c r="E37" s="20">
        <v>1</v>
      </c>
      <c r="F37" s="21">
        <f t="shared" si="0"/>
        <v>1.5494000000000001</v>
      </c>
      <c r="G37" s="22"/>
      <c r="H37" s="20">
        <v>100</v>
      </c>
      <c r="I37" s="21">
        <f t="shared" si="1"/>
        <v>45.454545454545453</v>
      </c>
      <c r="J37" s="22"/>
      <c r="K37" s="21">
        <f t="shared" si="2"/>
        <v>18.934341941391608</v>
      </c>
      <c r="M37" s="27">
        <f>1-_xlfn.PERCENTRANK.EXC([1]Sheet1!$AQ$2:$AQ$860,K37,2)</f>
        <v>0.79</v>
      </c>
      <c r="O37" s="27">
        <f t="shared" si="3"/>
        <v>1.3256336067920003</v>
      </c>
    </row>
    <row r="38" spans="2:15" x14ac:dyDescent="0.25">
      <c r="B38" s="5">
        <v>25460</v>
      </c>
      <c r="D38" s="20">
        <v>4</v>
      </c>
      <c r="E38" s="20">
        <v>9.5</v>
      </c>
      <c r="F38" s="21">
        <f t="shared" si="0"/>
        <v>1.4605000000000001</v>
      </c>
      <c r="G38" s="22"/>
      <c r="H38" s="20">
        <v>110</v>
      </c>
      <c r="I38" s="21">
        <f t="shared" si="1"/>
        <v>49.999999999999993</v>
      </c>
      <c r="J38" s="22"/>
      <c r="K38" s="21">
        <f t="shared" si="2"/>
        <v>23.440500567201507</v>
      </c>
      <c r="M38" s="27">
        <f>1-_xlfn.PERCENTRANK.EXC([1]Sheet1!$AQ$2:$AQ$860,K38,2)</f>
        <v>0.30000000000000004</v>
      </c>
      <c r="O38" s="27">
        <f t="shared" si="3"/>
        <v>1.0707962455000004</v>
      </c>
    </row>
    <row r="39" spans="2:15" x14ac:dyDescent="0.25">
      <c r="B39" s="5">
        <v>25461</v>
      </c>
      <c r="D39" s="20">
        <v>4</v>
      </c>
      <c r="E39" s="20">
        <v>10.5</v>
      </c>
      <c r="F39" s="21">
        <f t="shared" si="0"/>
        <v>1.4859</v>
      </c>
      <c r="G39" s="22"/>
      <c r="H39" s="20">
        <v>112</v>
      </c>
      <c r="I39" s="21">
        <f t="shared" si="1"/>
        <v>50.909090909090907</v>
      </c>
      <c r="J39" s="22"/>
      <c r="K39" s="21">
        <f t="shared" si="2"/>
        <v>23.057710198725506</v>
      </c>
      <c r="M39" s="27">
        <f>1-_xlfn.PERCENTRANK.EXC([1]Sheet1!$AQ$2:$AQ$860,K39,2)</f>
        <v>0.32999999999999996</v>
      </c>
      <c r="O39" s="27">
        <f t="shared" si="3"/>
        <v>1.0885729668589286</v>
      </c>
    </row>
    <row r="40" spans="2:15" x14ac:dyDescent="0.25">
      <c r="B40" s="5">
        <v>25462</v>
      </c>
      <c r="D40" s="20">
        <v>5</v>
      </c>
      <c r="E40" s="20">
        <v>8.5</v>
      </c>
      <c r="F40" s="21">
        <f t="shared" si="0"/>
        <v>1.7399</v>
      </c>
      <c r="G40" s="22"/>
      <c r="H40" s="20">
        <v>124</v>
      </c>
      <c r="I40" s="21">
        <f t="shared" si="1"/>
        <v>56.36363636363636</v>
      </c>
      <c r="J40" s="22"/>
      <c r="K40" s="21">
        <f t="shared" si="2"/>
        <v>18.618746036817846</v>
      </c>
      <c r="M40" s="27">
        <f>1-_xlfn.PERCENTRANK.EXC([1]Sheet1!$AQ$2:$AQ$860,K40,2)</f>
        <v>0.81</v>
      </c>
      <c r="O40" s="27">
        <f t="shared" si="3"/>
        <v>1.3481036773564519</v>
      </c>
    </row>
    <row r="41" spans="2:15" x14ac:dyDescent="0.25">
      <c r="B41" s="5">
        <v>25476</v>
      </c>
      <c r="D41" s="20">
        <v>5</v>
      </c>
      <c r="E41" s="20">
        <v>2</v>
      </c>
      <c r="F41" s="21">
        <f t="shared" si="0"/>
        <v>1.5748</v>
      </c>
      <c r="G41" s="22"/>
      <c r="H41" s="20">
        <v>159</v>
      </c>
      <c r="I41" s="21">
        <f t="shared" si="1"/>
        <v>72.272727272727266</v>
      </c>
      <c r="J41" s="22"/>
      <c r="K41" s="21">
        <f t="shared" si="2"/>
        <v>29.142287023576976</v>
      </c>
      <c r="M41" s="27">
        <f>1-_xlfn.PERCENTRANK.EXC([1]Sheet1!$AQ$2:$AQ$860,K41,2)</f>
        <v>7.999999999999996E-2</v>
      </c>
      <c r="O41" s="27">
        <f t="shared" si="3"/>
        <v>0.8612913591748429</v>
      </c>
    </row>
    <row r="42" spans="2:15" x14ac:dyDescent="0.25">
      <c r="B42" s="5">
        <v>25480</v>
      </c>
      <c r="D42" s="20">
        <v>5</v>
      </c>
      <c r="E42" s="20">
        <v>6</v>
      </c>
      <c r="F42" s="21">
        <f t="shared" si="0"/>
        <v>1.6764000000000001</v>
      </c>
      <c r="G42" s="22"/>
      <c r="H42" s="20">
        <v>144</v>
      </c>
      <c r="I42" s="21">
        <f t="shared" si="1"/>
        <v>65.454545454545453</v>
      </c>
      <c r="J42" s="22"/>
      <c r="K42" s="21">
        <f t="shared" si="2"/>
        <v>23.290805409559727</v>
      </c>
      <c r="M42" s="27">
        <f>1-_xlfn.PERCENTRANK.EXC([1]Sheet1!$AQ$2:$AQ$860,K42,2)</f>
        <v>0.31000000000000005</v>
      </c>
      <c r="O42" s="27">
        <f t="shared" si="3"/>
        <v>1.0776784898000002</v>
      </c>
    </row>
    <row r="43" spans="2:15" x14ac:dyDescent="0.25">
      <c r="B43" s="5">
        <v>25491</v>
      </c>
      <c r="D43" s="20">
        <v>5</v>
      </c>
      <c r="E43" s="20">
        <v>3</v>
      </c>
      <c r="F43" s="21">
        <f t="shared" si="0"/>
        <v>1.6002000000000001</v>
      </c>
      <c r="G43" s="22"/>
      <c r="H43" s="20">
        <v>102</v>
      </c>
      <c r="I43" s="21">
        <f t="shared" si="1"/>
        <v>46.36363636363636</v>
      </c>
      <c r="J43" s="22"/>
      <c r="K43" s="21">
        <f t="shared" si="2"/>
        <v>18.106268604483883</v>
      </c>
      <c r="M43" s="27">
        <f>1-_xlfn.PERCENTRANK.EXC([1]Sheet1!$AQ$2:$AQ$860,K43,2)</f>
        <v>0.86</v>
      </c>
      <c r="O43" s="27">
        <f t="shared" si="3"/>
        <v>1.3862602255764709</v>
      </c>
    </row>
    <row r="44" spans="2:15" x14ac:dyDescent="0.25">
      <c r="B44" s="5">
        <v>25515</v>
      </c>
      <c r="D44" s="20">
        <v>5</v>
      </c>
      <c r="E44" s="20">
        <v>5</v>
      </c>
      <c r="F44" s="21">
        <f t="shared" si="0"/>
        <v>1.651</v>
      </c>
      <c r="G44" s="22"/>
      <c r="H44" s="20">
        <v>203</v>
      </c>
      <c r="I44" s="21">
        <f t="shared" si="1"/>
        <v>92.272727272727266</v>
      </c>
      <c r="J44" s="22"/>
      <c r="K44" s="21">
        <f t="shared" si="2"/>
        <v>33.851600785503877</v>
      </c>
      <c r="M44" s="27">
        <f>1-_xlfn.PERCENTRANK.EXC([1]Sheet1!$AQ$2:$AQ$860,K44,2)</f>
        <v>3.0000000000000027E-2</v>
      </c>
      <c r="O44" s="27">
        <f t="shared" si="3"/>
        <v>0.74147158236453226</v>
      </c>
    </row>
    <row r="45" spans="2:15" x14ac:dyDescent="0.25">
      <c r="B45" s="5">
        <v>25537</v>
      </c>
      <c r="D45" s="20">
        <v>5</v>
      </c>
      <c r="E45" s="20">
        <v>1</v>
      </c>
      <c r="F45" s="21">
        <f t="shared" si="0"/>
        <v>1.5494000000000001</v>
      </c>
      <c r="G45" s="22"/>
      <c r="H45" s="20">
        <v>98</v>
      </c>
      <c r="I45" s="21">
        <f t="shared" si="1"/>
        <v>44.54545454545454</v>
      </c>
      <c r="J45" s="22"/>
      <c r="K45" s="21">
        <f t="shared" si="2"/>
        <v>18.555655102563776</v>
      </c>
      <c r="M45" s="27">
        <f>1-_xlfn.PERCENTRANK.EXC([1]Sheet1!$AQ$2:$AQ$860,K45,2)</f>
        <v>0.82000000000000006</v>
      </c>
      <c r="O45" s="27">
        <f t="shared" si="3"/>
        <v>1.352687353869388</v>
      </c>
    </row>
    <row r="46" spans="2:15" x14ac:dyDescent="0.25">
      <c r="B46" s="5">
        <v>25544</v>
      </c>
      <c r="D46" s="20">
        <v>5</v>
      </c>
      <c r="E46" s="20">
        <v>10</v>
      </c>
      <c r="F46" s="21">
        <f t="shared" si="0"/>
        <v>1.778</v>
      </c>
      <c r="G46" s="22"/>
      <c r="H46" s="20">
        <v>200</v>
      </c>
      <c r="I46" s="21">
        <f t="shared" si="1"/>
        <v>90.909090909090907</v>
      </c>
      <c r="J46" s="22"/>
      <c r="K46" s="21">
        <f t="shared" si="2"/>
        <v>28.757014842415582</v>
      </c>
      <c r="M46" s="27">
        <f>1-_xlfn.PERCENTRANK.EXC([1]Sheet1!$AQ$2:$AQ$860,K46,2)</f>
        <v>8.9999999999999969E-2</v>
      </c>
      <c r="O46" s="27">
        <f t="shared" si="3"/>
        <v>0.87283051240000009</v>
      </c>
    </row>
    <row r="47" spans="2:15" x14ac:dyDescent="0.25">
      <c r="B47" s="5">
        <v>25558</v>
      </c>
      <c r="D47" s="20">
        <v>5</v>
      </c>
      <c r="E47" s="20">
        <v>0</v>
      </c>
      <c r="F47" s="21">
        <f t="shared" si="0"/>
        <v>1.524</v>
      </c>
      <c r="G47" s="22"/>
      <c r="H47" s="20">
        <v>119</v>
      </c>
      <c r="I47" s="21">
        <f t="shared" si="1"/>
        <v>54.090909090909086</v>
      </c>
      <c r="J47" s="22"/>
      <c r="K47" s="21">
        <f t="shared" si="2"/>
        <v>23.289187992517395</v>
      </c>
      <c r="M47" s="27">
        <f>1-_xlfn.PERCENTRANK.EXC([1]Sheet1!$AQ$2:$AQ$860,K47,2)</f>
        <v>0.31000000000000005</v>
      </c>
      <c r="O47" s="27">
        <f t="shared" si="3"/>
        <v>1.0777533337815128</v>
      </c>
    </row>
    <row r="48" spans="2:15" x14ac:dyDescent="0.25">
      <c r="B48" s="5">
        <v>25571</v>
      </c>
      <c r="D48" s="20">
        <v>5</v>
      </c>
      <c r="E48" s="20">
        <v>7</v>
      </c>
      <c r="F48" s="21">
        <f t="shared" si="0"/>
        <v>1.7018</v>
      </c>
      <c r="G48" s="22"/>
      <c r="H48" s="20">
        <v>121</v>
      </c>
      <c r="I48" s="21">
        <f t="shared" si="1"/>
        <v>54.999999999999993</v>
      </c>
      <c r="J48" s="22"/>
      <c r="K48" s="21">
        <f t="shared" si="2"/>
        <v>18.990904544517928</v>
      </c>
      <c r="M48" s="27">
        <f>1-_xlfn.PERCENTRANK.EXC([1]Sheet1!$AQ$2:$AQ$860,K48,2)</f>
        <v>0.79</v>
      </c>
      <c r="O48" s="27">
        <f t="shared" si="3"/>
        <v>1.3216853331636367</v>
      </c>
    </row>
    <row r="49" spans="2:15" x14ac:dyDescent="0.25">
      <c r="B49" s="5">
        <v>25577</v>
      </c>
      <c r="D49" s="20">
        <v>5</v>
      </c>
      <c r="E49" s="20">
        <v>2</v>
      </c>
      <c r="F49" s="21">
        <f t="shared" si="0"/>
        <v>1.5748</v>
      </c>
      <c r="G49" s="22"/>
      <c r="H49" s="20">
        <v>96</v>
      </c>
      <c r="I49" s="21">
        <f t="shared" si="1"/>
        <v>43.636363636363633</v>
      </c>
      <c r="J49" s="22"/>
      <c r="K49" s="21">
        <f t="shared" si="2"/>
        <v>17.595343108574781</v>
      </c>
      <c r="M49" s="27">
        <f>1-_xlfn.PERCENTRANK.EXC([1]Sheet1!$AQ$2:$AQ$860,K49,2)</f>
        <v>0.91</v>
      </c>
      <c r="O49" s="27">
        <f t="shared" si="3"/>
        <v>1.4265138136333333</v>
      </c>
    </row>
    <row r="50" spans="2:15" x14ac:dyDescent="0.25">
      <c r="B50" s="5">
        <v>25580</v>
      </c>
      <c r="D50" s="20">
        <v>5</v>
      </c>
      <c r="E50" s="20">
        <v>8</v>
      </c>
      <c r="F50" s="21">
        <f t="shared" si="0"/>
        <v>1.7272000000000001</v>
      </c>
      <c r="G50" s="22"/>
      <c r="H50" s="20">
        <v>125</v>
      </c>
      <c r="I50" s="21">
        <f t="shared" si="1"/>
        <v>56.818181818181813</v>
      </c>
      <c r="J50" s="22"/>
      <c r="K50" s="21">
        <f t="shared" si="2"/>
        <v>19.045925163256424</v>
      </c>
      <c r="M50" s="27">
        <f>1-_xlfn.PERCENTRANK.EXC([1]Sheet1!$AQ$2:$AQ$860,K50,2)</f>
        <v>0.78</v>
      </c>
      <c r="O50" s="27">
        <f t="shared" si="3"/>
        <v>1.3178671965184003</v>
      </c>
    </row>
    <row r="51" spans="2:15" x14ac:dyDescent="0.25">
      <c r="B51" s="5">
        <v>25611</v>
      </c>
      <c r="D51" s="20">
        <v>5</v>
      </c>
      <c r="E51" s="20">
        <v>7</v>
      </c>
      <c r="F51" s="21">
        <f t="shared" si="0"/>
        <v>1.7018</v>
      </c>
      <c r="G51" s="22"/>
      <c r="H51" s="20">
        <v>109</v>
      </c>
      <c r="I51" s="21">
        <f t="shared" si="1"/>
        <v>49.54545454545454</v>
      </c>
      <c r="J51" s="22"/>
      <c r="K51" s="21">
        <f t="shared" si="2"/>
        <v>17.107509052499623</v>
      </c>
      <c r="M51" s="27">
        <f>1-_xlfn.PERCENTRANK.EXC([1]Sheet1!$AQ$2:$AQ$860,K51,2)</f>
        <v>0.94</v>
      </c>
      <c r="O51" s="27">
        <f t="shared" si="3"/>
        <v>1.4671919753467892</v>
      </c>
    </row>
    <row r="52" spans="2:15" x14ac:dyDescent="0.25">
      <c r="B52" s="5">
        <v>25620</v>
      </c>
      <c r="D52" s="20">
        <v>5</v>
      </c>
      <c r="E52" s="20">
        <v>3</v>
      </c>
      <c r="F52" s="21">
        <f t="shared" si="0"/>
        <v>1.6002000000000001</v>
      </c>
      <c r="G52" s="22"/>
      <c r="H52" s="20">
        <v>107</v>
      </c>
      <c r="I52" s="21">
        <f t="shared" si="1"/>
        <v>48.636363636363633</v>
      </c>
      <c r="J52" s="22"/>
      <c r="K52" s="21">
        <f t="shared" si="2"/>
        <v>18.993830790978194</v>
      </c>
      <c r="M52" s="27">
        <f>1-_xlfn.PERCENTRANK.EXC([1]Sheet1!$AQ$2:$AQ$860,K52,2)</f>
        <v>0.79</v>
      </c>
      <c r="O52" s="27">
        <f t="shared" si="3"/>
        <v>1.3214817103626169</v>
      </c>
    </row>
    <row r="53" spans="2:15" x14ac:dyDescent="0.25">
      <c r="B53" s="5">
        <v>25650</v>
      </c>
      <c r="D53" s="20">
        <v>5</v>
      </c>
      <c r="E53" s="20">
        <v>3</v>
      </c>
      <c r="F53" s="21">
        <f t="shared" si="0"/>
        <v>1.6002000000000001</v>
      </c>
      <c r="G53" s="22"/>
      <c r="H53" s="20">
        <v>117</v>
      </c>
      <c r="I53" s="21">
        <f t="shared" si="1"/>
        <v>53.18181818181818</v>
      </c>
      <c r="J53" s="22"/>
      <c r="K53" s="21">
        <f t="shared" si="2"/>
        <v>20.768955163966812</v>
      </c>
      <c r="M53" s="27">
        <f>1-_xlfn.PERCENTRANK.EXC([1]Sheet1!$AQ$2:$AQ$860,K53,2)</f>
        <v>0.56000000000000005</v>
      </c>
      <c r="O53" s="27">
        <f t="shared" si="3"/>
        <v>1.2085345556307692</v>
      </c>
    </row>
    <row r="54" spans="2:15" x14ac:dyDescent="0.25">
      <c r="B54" s="5">
        <v>25665</v>
      </c>
      <c r="D54" s="20">
        <v>5</v>
      </c>
      <c r="E54" s="20">
        <v>5</v>
      </c>
      <c r="F54" s="21">
        <f t="shared" si="0"/>
        <v>1.651</v>
      </c>
      <c r="G54" s="22"/>
      <c r="H54" s="20">
        <v>141</v>
      </c>
      <c r="I54" s="21">
        <f t="shared" si="1"/>
        <v>64.090909090909079</v>
      </c>
      <c r="J54" s="22"/>
      <c r="K54" s="21">
        <f t="shared" si="2"/>
        <v>23.512688230325352</v>
      </c>
      <c r="M54" s="27">
        <f>1-_xlfn.PERCENTRANK.EXC([1]Sheet1!$AQ$2:$AQ$860,K54,2)</f>
        <v>0.30000000000000004</v>
      </c>
      <c r="O54" s="27">
        <f t="shared" si="3"/>
        <v>1.0675087320567378</v>
      </c>
    </row>
    <row r="55" spans="2:15" x14ac:dyDescent="0.25">
      <c r="B55" s="5">
        <v>25700</v>
      </c>
      <c r="D55" s="20">
        <v>5</v>
      </c>
      <c r="E55" s="20">
        <v>2</v>
      </c>
      <c r="F55" s="21">
        <f t="shared" si="0"/>
        <v>1.5748</v>
      </c>
      <c r="G55" s="22"/>
      <c r="H55" s="20">
        <v>92</v>
      </c>
      <c r="I55" s="21">
        <f t="shared" si="1"/>
        <v>41.818181818181813</v>
      </c>
      <c r="J55" s="22"/>
      <c r="K55" s="21">
        <f t="shared" si="2"/>
        <v>16.862203812384163</v>
      </c>
      <c r="M55" s="27">
        <f>1-_xlfn.PERCENTRANK.EXC([1]Sheet1!$AQ$2:$AQ$860,K55,2)</f>
        <v>0.95</v>
      </c>
      <c r="O55" s="27">
        <f t="shared" si="3"/>
        <v>1.488536153356522</v>
      </c>
    </row>
    <row r="56" spans="2:15" x14ac:dyDescent="0.25">
      <c r="B56" s="5">
        <v>25707</v>
      </c>
      <c r="D56" s="20">
        <v>5</v>
      </c>
      <c r="E56" s="20">
        <v>5</v>
      </c>
      <c r="F56" s="21">
        <f t="shared" si="0"/>
        <v>1.651</v>
      </c>
      <c r="G56" s="22"/>
      <c r="H56" s="20">
        <v>118</v>
      </c>
      <c r="I56" s="21">
        <f t="shared" si="1"/>
        <v>53.636363636363633</v>
      </c>
      <c r="J56" s="22"/>
      <c r="K56" s="21">
        <f t="shared" si="2"/>
        <v>19.677285185662353</v>
      </c>
      <c r="M56" s="27">
        <f>1-_xlfn.PERCENTRANK.EXC([1]Sheet1!$AQ$2:$AQ$860,K56,2)</f>
        <v>0.7</v>
      </c>
      <c r="O56" s="27">
        <f t="shared" si="3"/>
        <v>1.2755824679661021</v>
      </c>
    </row>
    <row r="57" spans="2:15" x14ac:dyDescent="0.25">
      <c r="B57" s="5">
        <v>25708</v>
      </c>
      <c r="D57" s="20">
        <v>5</v>
      </c>
      <c r="E57" s="20">
        <v>2</v>
      </c>
      <c r="F57" s="21">
        <f t="shared" si="0"/>
        <v>1.5748</v>
      </c>
      <c r="G57" s="22"/>
      <c r="H57" s="20">
        <v>104</v>
      </c>
      <c r="I57" s="21">
        <f t="shared" si="1"/>
        <v>47.272727272727266</v>
      </c>
      <c r="J57" s="22"/>
      <c r="K57" s="21">
        <f t="shared" si="2"/>
        <v>19.06162170095601</v>
      </c>
      <c r="M57" s="27">
        <f>1-_xlfn.PERCENTRANK.EXC([1]Sheet1!$AQ$2:$AQ$860,K57,2)</f>
        <v>0.78</v>
      </c>
      <c r="O57" s="27">
        <f t="shared" si="3"/>
        <v>1.3167819818153847</v>
      </c>
    </row>
    <row r="58" spans="2:15" x14ac:dyDescent="0.25">
      <c r="B58" s="5">
        <v>25712</v>
      </c>
      <c r="D58" s="20">
        <v>5</v>
      </c>
      <c r="E58" s="20">
        <v>4.5</v>
      </c>
      <c r="F58" s="21">
        <f t="shared" si="0"/>
        <v>1.6383000000000001</v>
      </c>
      <c r="G58" s="22"/>
      <c r="H58" s="20">
        <v>125</v>
      </c>
      <c r="I58" s="21">
        <f t="shared" si="1"/>
        <v>56.818181818181813</v>
      </c>
      <c r="J58" s="22"/>
      <c r="K58" s="21">
        <f t="shared" si="2"/>
        <v>21.169006178690633</v>
      </c>
      <c r="M58" s="27">
        <f>1-_xlfn.PERCENTRANK.EXC([1]Sheet1!$AQ$2:$AQ$860,K58,2)</f>
        <v>0.52</v>
      </c>
      <c r="O58" s="27">
        <f t="shared" si="3"/>
        <v>1.1856957189264004</v>
      </c>
    </row>
    <row r="59" spans="2:15" x14ac:dyDescent="0.25">
      <c r="B59" s="5">
        <v>25715</v>
      </c>
      <c r="D59" s="20">
        <v>5</v>
      </c>
      <c r="E59" s="20">
        <v>5</v>
      </c>
      <c r="F59" s="21">
        <f t="shared" si="0"/>
        <v>1.651</v>
      </c>
      <c r="G59" s="22"/>
      <c r="H59" s="20">
        <v>180</v>
      </c>
      <c r="I59" s="21">
        <f t="shared" si="1"/>
        <v>81.818181818181813</v>
      </c>
      <c r="J59" s="22"/>
      <c r="K59" s="21">
        <f t="shared" si="2"/>
        <v>30.01619774084088</v>
      </c>
      <c r="M59" s="27">
        <f>1-_xlfn.PERCENTRANK.EXC([1]Sheet1!$AQ$2:$AQ$860,K59,2)</f>
        <v>6.0000000000000053E-2</v>
      </c>
      <c r="O59" s="27">
        <f t="shared" si="3"/>
        <v>0.83621517344444452</v>
      </c>
    </row>
    <row r="60" spans="2:15" x14ac:dyDescent="0.25">
      <c r="B60" s="5">
        <v>25753</v>
      </c>
      <c r="D60" s="20">
        <v>5</v>
      </c>
      <c r="E60" s="20">
        <v>5</v>
      </c>
      <c r="F60" s="21">
        <f t="shared" si="0"/>
        <v>1.651</v>
      </c>
      <c r="G60" s="22"/>
      <c r="H60" s="20">
        <v>107</v>
      </c>
      <c r="I60" s="21">
        <f t="shared" si="1"/>
        <v>48.636363636363633</v>
      </c>
      <c r="J60" s="22"/>
      <c r="K60" s="21">
        <f t="shared" si="2"/>
        <v>17.842961990388744</v>
      </c>
      <c r="M60" s="27">
        <f>1-_xlfn.PERCENTRANK.EXC([1]Sheet1!$AQ$2:$AQ$860,K60,2)</f>
        <v>0.89</v>
      </c>
      <c r="O60" s="27">
        <f t="shared" si="3"/>
        <v>1.4067171142056079</v>
      </c>
    </row>
    <row r="61" spans="2:15" x14ac:dyDescent="0.25">
      <c r="B61" s="5">
        <v>25756</v>
      </c>
      <c r="D61" s="20">
        <v>5</v>
      </c>
      <c r="E61" s="20">
        <v>7.5</v>
      </c>
      <c r="F61" s="21">
        <f t="shared" si="0"/>
        <v>1.7145000000000001</v>
      </c>
      <c r="G61" s="22"/>
      <c r="H61" s="20">
        <v>129</v>
      </c>
      <c r="I61" s="21">
        <f t="shared" si="1"/>
        <v>58.636363636363633</v>
      </c>
      <c r="J61" s="22"/>
      <c r="K61" s="21">
        <f t="shared" si="2"/>
        <v>19.947664287397405</v>
      </c>
      <c r="M61" s="27">
        <f>1-_xlfn.PERCENTRANK.EXC([1]Sheet1!$AQ$2:$AQ$860,K61,2)</f>
        <v>0.65</v>
      </c>
      <c r="O61" s="27">
        <f t="shared" si="3"/>
        <v>1.2582926822093028</v>
      </c>
    </row>
    <row r="62" spans="2:15" x14ac:dyDescent="0.25">
      <c r="B62" s="5">
        <v>25758</v>
      </c>
      <c r="D62" s="20">
        <v>5</v>
      </c>
      <c r="E62" s="20">
        <v>4</v>
      </c>
      <c r="F62" s="21">
        <f t="shared" si="0"/>
        <v>1.6255999999999999</v>
      </c>
      <c r="G62" s="22"/>
      <c r="H62" s="20">
        <v>113</v>
      </c>
      <c r="I62" s="21">
        <f t="shared" si="1"/>
        <v>51.36363636363636</v>
      </c>
      <c r="J62" s="22"/>
      <c r="K62" s="21">
        <f t="shared" si="2"/>
        <v>19.436961814264535</v>
      </c>
      <c r="M62" s="27">
        <f>1-_xlfn.PERCENTRANK.EXC([1]Sheet1!$AQ$2:$AQ$860,K62,2)</f>
        <v>0.73</v>
      </c>
      <c r="O62" s="27">
        <f t="shared" si="3"/>
        <v>1.2913540830017702</v>
      </c>
    </row>
    <row r="63" spans="2:15" x14ac:dyDescent="0.25">
      <c r="B63" s="5">
        <v>25767</v>
      </c>
      <c r="D63" s="20">
        <v>5</v>
      </c>
      <c r="E63" s="20">
        <v>5</v>
      </c>
      <c r="F63" s="21">
        <f t="shared" si="0"/>
        <v>1.651</v>
      </c>
      <c r="G63" s="22"/>
      <c r="H63" s="20">
        <v>120</v>
      </c>
      <c r="I63" s="21">
        <f t="shared" si="1"/>
        <v>54.54545454545454</v>
      </c>
      <c r="J63" s="22"/>
      <c r="K63" s="21">
        <f t="shared" si="2"/>
        <v>20.010798493893919</v>
      </c>
      <c r="M63" s="27">
        <f>1-_xlfn.PERCENTRANK.EXC([1]Sheet1!$AQ$2:$AQ$860,K63,2)</f>
        <v>0.63</v>
      </c>
      <c r="O63" s="27">
        <f t="shared" si="3"/>
        <v>1.2543227601666669</v>
      </c>
    </row>
    <row r="64" spans="2:15" x14ac:dyDescent="0.25">
      <c r="B64" s="5">
        <v>25771</v>
      </c>
      <c r="D64" s="20">
        <v>5</v>
      </c>
      <c r="E64" s="20">
        <v>6</v>
      </c>
      <c r="F64" s="21">
        <f t="shared" si="0"/>
        <v>1.6764000000000001</v>
      </c>
      <c r="G64" s="22"/>
      <c r="H64" s="20">
        <v>95</v>
      </c>
      <c r="I64" s="21">
        <f t="shared" si="1"/>
        <v>43.18181818181818</v>
      </c>
      <c r="J64" s="22"/>
      <c r="K64" s="21">
        <f t="shared" si="2"/>
        <v>15.365461902140098</v>
      </c>
      <c r="M64" s="27">
        <f>1-_xlfn.PERCENTRANK.EXC([1]Sheet1!$AQ$2:$AQ$860,K64,2)</f>
        <v>1</v>
      </c>
      <c r="O64" s="27">
        <f t="shared" si="3"/>
        <v>1.6335337108547372</v>
      </c>
    </row>
    <row r="65" spans="2:15" x14ac:dyDescent="0.25">
      <c r="B65" s="5">
        <v>25781</v>
      </c>
      <c r="D65" s="20">
        <v>5</v>
      </c>
      <c r="E65" s="20">
        <v>2</v>
      </c>
      <c r="F65" s="21">
        <f t="shared" si="0"/>
        <v>1.5748</v>
      </c>
      <c r="G65" s="22"/>
      <c r="H65" s="20">
        <v>105</v>
      </c>
      <c r="I65" s="21">
        <f t="shared" si="1"/>
        <v>47.727272727272727</v>
      </c>
      <c r="J65" s="22"/>
      <c r="K65" s="21">
        <f t="shared" si="2"/>
        <v>19.244906525003667</v>
      </c>
      <c r="M65" s="27">
        <f>1-_xlfn.PERCENTRANK.EXC([1]Sheet1!$AQ$2:$AQ$860,K65,2)</f>
        <v>0.76</v>
      </c>
      <c r="O65" s="27">
        <f t="shared" si="3"/>
        <v>1.3042412010361903</v>
      </c>
    </row>
    <row r="66" spans="2:15" x14ac:dyDescent="0.25">
      <c r="B66" s="5">
        <v>25791</v>
      </c>
      <c r="D66" s="20">
        <v>5</v>
      </c>
      <c r="E66" s="20">
        <v>2</v>
      </c>
      <c r="F66" s="21">
        <f t="shared" si="0"/>
        <v>1.5748</v>
      </c>
      <c r="G66" s="22"/>
      <c r="H66" s="20">
        <v>75</v>
      </c>
      <c r="I66" s="21">
        <f t="shared" si="1"/>
        <v>34.090909090909086</v>
      </c>
      <c r="J66" s="22"/>
      <c r="K66" s="21">
        <f t="shared" si="2"/>
        <v>13.746361803574045</v>
      </c>
      <c r="M66" s="27">
        <f>1-_xlfn.PERCENTRANK.EXC([1]Sheet1!$AQ$2:$AQ$860,K66,2)</f>
        <v>1</v>
      </c>
      <c r="O66" s="27">
        <f t="shared" si="3"/>
        <v>1.8259376814506671</v>
      </c>
    </row>
    <row r="67" spans="2:15" x14ac:dyDescent="0.25">
      <c r="B67" s="5">
        <v>25806</v>
      </c>
      <c r="D67" s="20">
        <v>5</v>
      </c>
      <c r="E67" s="20">
        <v>5</v>
      </c>
      <c r="F67" s="21">
        <f t="shared" si="0"/>
        <v>1.651</v>
      </c>
      <c r="G67" s="22"/>
      <c r="H67" s="20">
        <v>153</v>
      </c>
      <c r="I67" s="21">
        <f t="shared" si="1"/>
        <v>69.545454545454547</v>
      </c>
      <c r="J67" s="22"/>
      <c r="K67" s="21">
        <f t="shared" si="2"/>
        <v>25.513768079714747</v>
      </c>
      <c r="M67" s="27">
        <f>1-_xlfn.PERCENTRANK.EXC([1]Sheet1!$AQ$2:$AQ$860,K67,2)</f>
        <v>0.19999999999999996</v>
      </c>
      <c r="O67" s="27">
        <f t="shared" si="3"/>
        <v>0.98378255699346417</v>
      </c>
    </row>
    <row r="68" spans="2:15" x14ac:dyDescent="0.25">
      <c r="B68" s="5">
        <v>25817</v>
      </c>
      <c r="D68" s="20">
        <v>5</v>
      </c>
      <c r="E68" s="20">
        <v>6</v>
      </c>
      <c r="F68" s="21">
        <f t="shared" si="0"/>
        <v>1.6764000000000001</v>
      </c>
      <c r="G68" s="22"/>
      <c r="H68" s="20">
        <v>181</v>
      </c>
      <c r="I68" s="21">
        <f t="shared" si="1"/>
        <v>82.272727272727266</v>
      </c>
      <c r="J68" s="22"/>
      <c r="K68" s="21">
        <f t="shared" si="2"/>
        <v>29.27524846618271</v>
      </c>
      <c r="M68" s="27">
        <f>1-_xlfn.PERCENTRANK.EXC([1]Sheet1!$AQ$2:$AQ$860,K68,2)</f>
        <v>7.999999999999996E-2</v>
      </c>
      <c r="O68" s="27">
        <f t="shared" si="3"/>
        <v>0.85737957199558035</v>
      </c>
    </row>
    <row r="69" spans="2:15" x14ac:dyDescent="0.25">
      <c r="B69" s="5">
        <v>25836</v>
      </c>
      <c r="D69" s="20">
        <v>5</v>
      </c>
      <c r="E69" s="20">
        <v>0</v>
      </c>
      <c r="F69" s="21">
        <f t="shared" ref="F69:F132" si="4">(D69*0.3048)+(E69*0.0254)</f>
        <v>1.524</v>
      </c>
      <c r="G69" s="22"/>
      <c r="H69" s="20">
        <v>98</v>
      </c>
      <c r="I69" s="21">
        <f t="shared" ref="I69:I132" si="5">H69/2.2</f>
        <v>44.54545454545454</v>
      </c>
      <c r="J69" s="22"/>
      <c r="K69" s="21">
        <f t="shared" ref="K69:K132" si="6">I69/(F69^2)</f>
        <v>19.179331287955502</v>
      </c>
      <c r="M69" s="27">
        <f>1-_xlfn.PERCENTRANK.EXC([1]Sheet1!$AQ$2:$AQ$860,K69,2)</f>
        <v>0.77</v>
      </c>
      <c r="O69" s="27">
        <f t="shared" ref="O69:O132" si="7">25.1/K69</f>
        <v>1.3087004767346941</v>
      </c>
    </row>
    <row r="70" spans="2:15" x14ac:dyDescent="0.25">
      <c r="B70" s="5">
        <v>25841</v>
      </c>
      <c r="D70" s="20">
        <v>5</v>
      </c>
      <c r="E70" s="20">
        <v>0</v>
      </c>
      <c r="F70" s="21">
        <f t="shared" si="4"/>
        <v>1.524</v>
      </c>
      <c r="G70" s="22"/>
      <c r="H70" s="20">
        <v>117</v>
      </c>
      <c r="I70" s="21">
        <f t="shared" si="5"/>
        <v>53.18181818181818</v>
      </c>
      <c r="J70" s="22"/>
      <c r="K70" s="21">
        <f t="shared" si="6"/>
        <v>22.897773068273406</v>
      </c>
      <c r="M70" s="27">
        <f>1-_xlfn.PERCENTRANK.EXC([1]Sheet1!$AQ$2:$AQ$860,K70,2)</f>
        <v>0.35</v>
      </c>
      <c r="O70" s="27">
        <f t="shared" si="7"/>
        <v>1.096176467692308</v>
      </c>
    </row>
    <row r="71" spans="2:15" x14ac:dyDescent="0.25">
      <c r="B71" s="5">
        <v>25849</v>
      </c>
      <c r="D71" s="20">
        <v>5</v>
      </c>
      <c r="E71" s="20">
        <v>2</v>
      </c>
      <c r="F71" s="21">
        <f t="shared" si="4"/>
        <v>1.5748</v>
      </c>
      <c r="G71" s="22"/>
      <c r="H71" s="20">
        <v>131</v>
      </c>
      <c r="I71" s="21">
        <f t="shared" si="5"/>
        <v>59.54545454545454</v>
      </c>
      <c r="J71" s="22"/>
      <c r="K71" s="21">
        <f t="shared" si="6"/>
        <v>24.010311950242667</v>
      </c>
      <c r="M71" s="27">
        <f>1-_xlfn.PERCENTRANK.EXC([1]Sheet1!$AQ$2:$AQ$860,K71,2)</f>
        <v>0.26</v>
      </c>
      <c r="O71" s="27">
        <f t="shared" si="7"/>
        <v>1.0453841687694658</v>
      </c>
    </row>
    <row r="72" spans="2:15" x14ac:dyDescent="0.25">
      <c r="B72" s="5">
        <v>25854</v>
      </c>
      <c r="D72" s="20">
        <v>5</v>
      </c>
      <c r="E72" s="20">
        <v>2</v>
      </c>
      <c r="F72" s="21">
        <f t="shared" si="4"/>
        <v>1.5748</v>
      </c>
      <c r="G72" s="22"/>
      <c r="H72" s="20">
        <v>94</v>
      </c>
      <c r="I72" s="21">
        <f t="shared" si="5"/>
        <v>42.727272727272727</v>
      </c>
      <c r="J72" s="22"/>
      <c r="K72" s="21">
        <f t="shared" si="6"/>
        <v>17.228773460479474</v>
      </c>
      <c r="M72" s="27">
        <f>1-_xlfn.PERCENTRANK.EXC([1]Sheet1!$AQ$2:$AQ$860,K72,2)</f>
        <v>0.92999999999999994</v>
      </c>
      <c r="O72" s="27">
        <f t="shared" si="7"/>
        <v>1.4568651713702128</v>
      </c>
    </row>
    <row r="73" spans="2:15" x14ac:dyDescent="0.25">
      <c r="B73" s="5">
        <v>25858</v>
      </c>
      <c r="D73" s="20">
        <v>5</v>
      </c>
      <c r="E73" s="20">
        <v>0</v>
      </c>
      <c r="F73" s="21">
        <f t="shared" si="4"/>
        <v>1.524</v>
      </c>
      <c r="G73" s="22"/>
      <c r="H73" s="20">
        <v>91</v>
      </c>
      <c r="I73" s="21">
        <f t="shared" si="5"/>
        <v>41.36363636363636</v>
      </c>
      <c r="J73" s="22"/>
      <c r="K73" s="21">
        <f t="shared" si="6"/>
        <v>17.809379053101537</v>
      </c>
      <c r="M73" s="27">
        <f>1-_xlfn.PERCENTRANK.EXC([1]Sheet1!$AQ$2:$AQ$860,K73,2)</f>
        <v>0.89</v>
      </c>
      <c r="O73" s="27">
        <f t="shared" si="7"/>
        <v>1.4093697441758246</v>
      </c>
    </row>
    <row r="74" spans="2:15" x14ac:dyDescent="0.25">
      <c r="B74" s="5">
        <v>25865</v>
      </c>
      <c r="D74" s="20">
        <v>5</v>
      </c>
      <c r="E74" s="20">
        <v>5</v>
      </c>
      <c r="F74" s="21">
        <f t="shared" si="4"/>
        <v>1.651</v>
      </c>
      <c r="G74" s="22"/>
      <c r="H74" s="20">
        <v>127</v>
      </c>
      <c r="I74" s="21">
        <f t="shared" si="5"/>
        <v>57.72727272727272</v>
      </c>
      <c r="J74" s="22"/>
      <c r="K74" s="21">
        <f t="shared" si="6"/>
        <v>21.178095072704398</v>
      </c>
      <c r="M74" s="27">
        <f>1-_xlfn.PERCENTRANK.EXC([1]Sheet1!$AQ$2:$AQ$860,K74,2)</f>
        <v>0.52</v>
      </c>
      <c r="O74" s="27">
        <f t="shared" si="7"/>
        <v>1.1851868600000002</v>
      </c>
    </row>
    <row r="75" spans="2:15" x14ac:dyDescent="0.25">
      <c r="B75" s="5">
        <v>25894</v>
      </c>
      <c r="D75" s="20">
        <v>5</v>
      </c>
      <c r="E75" s="20">
        <v>6</v>
      </c>
      <c r="F75" s="21">
        <f t="shared" si="4"/>
        <v>1.6764000000000001</v>
      </c>
      <c r="G75" s="22"/>
      <c r="H75" s="20">
        <v>149</v>
      </c>
      <c r="I75" s="21">
        <f t="shared" si="5"/>
        <v>67.72727272727272</v>
      </c>
      <c r="J75" s="22"/>
      <c r="K75" s="21">
        <f t="shared" si="6"/>
        <v>24.099513930724992</v>
      </c>
      <c r="M75" s="27">
        <f>1-_xlfn.PERCENTRANK.EXC([1]Sheet1!$AQ$2:$AQ$860,K75,2)</f>
        <v>0.26</v>
      </c>
      <c r="O75" s="27">
        <f t="shared" si="7"/>
        <v>1.0415147820885908</v>
      </c>
    </row>
    <row r="76" spans="2:15" x14ac:dyDescent="0.25">
      <c r="B76" s="5">
        <v>25897</v>
      </c>
      <c r="D76" s="20">
        <v>5</v>
      </c>
      <c r="E76" s="20">
        <v>9</v>
      </c>
      <c r="F76" s="21">
        <f t="shared" si="4"/>
        <v>1.7525999999999999</v>
      </c>
      <c r="G76" s="22"/>
      <c r="H76" s="20">
        <v>179</v>
      </c>
      <c r="I76" s="21">
        <f t="shared" si="5"/>
        <v>81.36363636363636</v>
      </c>
      <c r="J76" s="22"/>
      <c r="K76" s="21">
        <f t="shared" si="6"/>
        <v>26.488949504602719</v>
      </c>
      <c r="M76" s="27">
        <f>1-_xlfn.PERCENTRANK.EXC([1]Sheet1!$AQ$2:$AQ$860,K76,2)</f>
        <v>0.17000000000000004</v>
      </c>
      <c r="O76" s="27">
        <f t="shared" si="7"/>
        <v>0.94756494573854755</v>
      </c>
    </row>
    <row r="77" spans="2:15" x14ac:dyDescent="0.25">
      <c r="B77" s="5">
        <v>25910</v>
      </c>
      <c r="D77" s="20">
        <v>5</v>
      </c>
      <c r="E77" s="20">
        <v>3.5</v>
      </c>
      <c r="F77" s="21">
        <f t="shared" si="4"/>
        <v>1.6129</v>
      </c>
      <c r="G77" s="22"/>
      <c r="H77" s="20">
        <v>156</v>
      </c>
      <c r="I77" s="21">
        <f t="shared" si="5"/>
        <v>70.909090909090907</v>
      </c>
      <c r="J77" s="22"/>
      <c r="K77" s="21">
        <f t="shared" si="6"/>
        <v>27.257563575599818</v>
      </c>
      <c r="M77" s="27">
        <f>1-_xlfn.PERCENTRANK.EXC([1]Sheet1!$AQ$2:$AQ$860,K77,2)</f>
        <v>0.14000000000000001</v>
      </c>
      <c r="O77" s="27">
        <f t="shared" si="7"/>
        <v>0.92084532538589747</v>
      </c>
    </row>
    <row r="78" spans="2:15" x14ac:dyDescent="0.25">
      <c r="B78" s="5">
        <v>25918</v>
      </c>
      <c r="D78" s="20">
        <v>5</v>
      </c>
      <c r="E78" s="20">
        <v>0</v>
      </c>
      <c r="F78" s="21">
        <f t="shared" si="4"/>
        <v>1.524</v>
      </c>
      <c r="G78" s="22"/>
      <c r="H78" s="20">
        <v>109</v>
      </c>
      <c r="I78" s="21">
        <f t="shared" si="5"/>
        <v>49.54545454545454</v>
      </c>
      <c r="J78" s="22"/>
      <c r="K78" s="21">
        <f t="shared" si="6"/>
        <v>21.332113371297446</v>
      </c>
      <c r="M78" s="27">
        <f>1-_xlfn.PERCENTRANK.EXC([1]Sheet1!$AQ$2:$AQ$860,K78,2)</f>
        <v>0.5</v>
      </c>
      <c r="O78" s="27">
        <f t="shared" si="7"/>
        <v>1.1766297864220185</v>
      </c>
    </row>
    <row r="79" spans="2:15" x14ac:dyDescent="0.25">
      <c r="B79" s="5">
        <v>25964</v>
      </c>
      <c r="D79" s="20">
        <v>5</v>
      </c>
      <c r="E79" s="20">
        <v>4.5</v>
      </c>
      <c r="F79" s="21">
        <f t="shared" si="4"/>
        <v>1.6383000000000001</v>
      </c>
      <c r="G79" s="22"/>
      <c r="H79" s="20">
        <v>114</v>
      </c>
      <c r="I79" s="21">
        <f t="shared" si="5"/>
        <v>51.818181818181813</v>
      </c>
      <c r="J79" s="22"/>
      <c r="K79" s="21">
        <f t="shared" si="6"/>
        <v>19.30613363496586</v>
      </c>
      <c r="M79" s="27">
        <f>1-_xlfn.PERCENTRANK.EXC([1]Sheet1!$AQ$2:$AQ$860,K79,2)</f>
        <v>0.75</v>
      </c>
      <c r="O79" s="27">
        <f t="shared" si="7"/>
        <v>1.300104954963158</v>
      </c>
    </row>
    <row r="80" spans="2:15" x14ac:dyDescent="0.25">
      <c r="B80" s="5">
        <v>25975</v>
      </c>
      <c r="D80" s="20">
        <v>5</v>
      </c>
      <c r="E80" s="20">
        <v>4.5</v>
      </c>
      <c r="F80" s="21">
        <f t="shared" si="4"/>
        <v>1.6383000000000001</v>
      </c>
      <c r="G80" s="22"/>
      <c r="H80" s="20">
        <v>93</v>
      </c>
      <c r="I80" s="21">
        <f t="shared" si="5"/>
        <v>42.272727272727266</v>
      </c>
      <c r="J80" s="22"/>
      <c r="K80" s="21">
        <f t="shared" si="6"/>
        <v>15.749740596945832</v>
      </c>
      <c r="M80" s="27">
        <f>1-_xlfn.PERCENTRANK.EXC([1]Sheet1!$AQ$2:$AQ$860,K80,2)</f>
        <v>1</v>
      </c>
      <c r="O80" s="27">
        <f t="shared" si="7"/>
        <v>1.5936770415677424</v>
      </c>
    </row>
    <row r="81" spans="2:15" x14ac:dyDescent="0.25">
      <c r="B81" s="5">
        <v>25978</v>
      </c>
      <c r="D81" s="20">
        <v>5</v>
      </c>
      <c r="E81" s="20">
        <v>3</v>
      </c>
      <c r="F81" s="21">
        <f t="shared" si="4"/>
        <v>1.6002000000000001</v>
      </c>
      <c r="G81" s="22"/>
      <c r="H81" s="20">
        <v>121</v>
      </c>
      <c r="I81" s="21">
        <f t="shared" si="5"/>
        <v>54.999999999999993</v>
      </c>
      <c r="J81" s="22"/>
      <c r="K81" s="21">
        <f t="shared" si="6"/>
        <v>21.479004913162253</v>
      </c>
      <c r="M81" s="27">
        <f>1-_xlfn.PERCENTRANK.EXC([1]Sheet1!$AQ$2:$AQ$860,K81,2)</f>
        <v>0.49</v>
      </c>
      <c r="O81" s="27">
        <f t="shared" si="7"/>
        <v>1.1685830000727275</v>
      </c>
    </row>
    <row r="82" spans="2:15" x14ac:dyDescent="0.25">
      <c r="B82" s="5">
        <v>25980</v>
      </c>
      <c r="D82" s="20">
        <v>5</v>
      </c>
      <c r="E82" s="20">
        <v>10</v>
      </c>
      <c r="F82" s="21">
        <f t="shared" si="4"/>
        <v>1.778</v>
      </c>
      <c r="G82" s="22"/>
      <c r="H82" s="20">
        <v>219</v>
      </c>
      <c r="I82" s="21">
        <f t="shared" si="5"/>
        <v>99.545454545454533</v>
      </c>
      <c r="J82" s="22"/>
      <c r="K82" s="21">
        <f t="shared" si="6"/>
        <v>31.48893125244506</v>
      </c>
      <c r="M82" s="27">
        <f>1-_xlfn.PERCENTRANK.EXC([1]Sheet1!$AQ$2:$AQ$860,K82,2)</f>
        <v>5.0000000000000044E-2</v>
      </c>
      <c r="O82" s="27">
        <f t="shared" si="7"/>
        <v>0.79710549077625592</v>
      </c>
    </row>
    <row r="83" spans="2:15" x14ac:dyDescent="0.25">
      <c r="B83" s="5">
        <v>26002</v>
      </c>
      <c r="D83" s="20">
        <v>5</v>
      </c>
      <c r="E83" s="20">
        <v>5</v>
      </c>
      <c r="F83" s="21">
        <f t="shared" si="4"/>
        <v>1.651</v>
      </c>
      <c r="G83" s="22"/>
      <c r="H83" s="20">
        <v>146</v>
      </c>
      <c r="I83" s="21">
        <f t="shared" si="5"/>
        <v>66.36363636363636</v>
      </c>
      <c r="J83" s="22"/>
      <c r="K83" s="21">
        <f t="shared" si="6"/>
        <v>24.346471500904268</v>
      </c>
      <c r="M83" s="27">
        <f>1-_xlfn.PERCENTRANK.EXC([1]Sheet1!$AQ$2:$AQ$860,K83,2)</f>
        <v>0.24</v>
      </c>
      <c r="O83" s="27">
        <f t="shared" si="7"/>
        <v>1.0309502138356166</v>
      </c>
    </row>
    <row r="84" spans="2:15" x14ac:dyDescent="0.25">
      <c r="B84" s="5">
        <v>26005</v>
      </c>
      <c r="D84" s="20">
        <v>5</v>
      </c>
      <c r="E84" s="20">
        <v>6</v>
      </c>
      <c r="F84" s="21">
        <f t="shared" si="4"/>
        <v>1.6764000000000001</v>
      </c>
      <c r="G84" s="22"/>
      <c r="H84" s="20">
        <v>100</v>
      </c>
      <c r="I84" s="21">
        <f t="shared" si="5"/>
        <v>45.454545454545453</v>
      </c>
      <c r="J84" s="22"/>
      <c r="K84" s="21">
        <f t="shared" si="6"/>
        <v>16.174170423305366</v>
      </c>
      <c r="M84" s="27">
        <f>1-_xlfn.PERCENTRANK.EXC([1]Sheet1!$AQ$2:$AQ$860,K84,2)</f>
        <v>0.99</v>
      </c>
      <c r="O84" s="27">
        <f t="shared" si="7"/>
        <v>1.5518570253120003</v>
      </c>
    </row>
    <row r="85" spans="2:15" x14ac:dyDescent="0.25">
      <c r="B85" s="5">
        <v>26008</v>
      </c>
      <c r="D85" s="20">
        <v>5</v>
      </c>
      <c r="E85" s="20">
        <v>6</v>
      </c>
      <c r="F85" s="21">
        <f t="shared" si="4"/>
        <v>1.6764000000000001</v>
      </c>
      <c r="G85" s="22"/>
      <c r="H85" s="20">
        <v>118</v>
      </c>
      <c r="I85" s="21">
        <f t="shared" si="5"/>
        <v>53.636363636363633</v>
      </c>
      <c r="J85" s="22"/>
      <c r="K85" s="21">
        <f t="shared" si="6"/>
        <v>19.085521099500333</v>
      </c>
      <c r="M85" s="27">
        <f>1-_xlfn.PERCENTRANK.EXC([1]Sheet1!$AQ$2:$AQ$860,K85,2)</f>
        <v>0.78</v>
      </c>
      <c r="O85" s="27">
        <f t="shared" si="7"/>
        <v>1.3151330722983052</v>
      </c>
    </row>
    <row r="86" spans="2:15" x14ac:dyDescent="0.25">
      <c r="B86" s="5">
        <v>26010</v>
      </c>
      <c r="D86" s="20">
        <v>5</v>
      </c>
      <c r="E86" s="20">
        <v>6</v>
      </c>
      <c r="F86" s="21">
        <f t="shared" si="4"/>
        <v>1.6764000000000001</v>
      </c>
      <c r="G86" s="22"/>
      <c r="H86" s="20">
        <v>108</v>
      </c>
      <c r="I86" s="21">
        <f t="shared" si="5"/>
        <v>49.090909090909086</v>
      </c>
      <c r="J86" s="22"/>
      <c r="K86" s="21">
        <f t="shared" si="6"/>
        <v>17.468104057169793</v>
      </c>
      <c r="M86" s="27">
        <f>1-_xlfn.PERCENTRANK.EXC([1]Sheet1!$AQ$2:$AQ$860,K86,2)</f>
        <v>0.92</v>
      </c>
      <c r="O86" s="27">
        <f t="shared" si="7"/>
        <v>1.4369046530666671</v>
      </c>
    </row>
    <row r="87" spans="2:15" x14ac:dyDescent="0.25">
      <c r="B87" s="5">
        <v>26013</v>
      </c>
      <c r="D87" s="20">
        <v>5</v>
      </c>
      <c r="E87" s="20">
        <v>3</v>
      </c>
      <c r="F87" s="21">
        <f t="shared" si="4"/>
        <v>1.6002000000000001</v>
      </c>
      <c r="G87" s="22"/>
      <c r="H87" s="20">
        <v>112</v>
      </c>
      <c r="I87" s="21">
        <f t="shared" si="5"/>
        <v>50.909090909090907</v>
      </c>
      <c r="J87" s="22"/>
      <c r="K87" s="21">
        <f t="shared" si="6"/>
        <v>19.881392977472501</v>
      </c>
      <c r="M87" s="27">
        <f>1-_xlfn.PERCENTRANK.EXC([1]Sheet1!$AQ$2:$AQ$860,K87,2)</f>
        <v>0.65999999999999992</v>
      </c>
      <c r="O87" s="27">
        <f t="shared" si="7"/>
        <v>1.2624869911500003</v>
      </c>
    </row>
    <row r="88" spans="2:15" x14ac:dyDescent="0.25">
      <c r="B88" s="5">
        <v>26019</v>
      </c>
      <c r="D88" s="20">
        <v>5</v>
      </c>
      <c r="E88" s="20">
        <v>1</v>
      </c>
      <c r="F88" s="21">
        <f t="shared" si="4"/>
        <v>1.5494000000000001</v>
      </c>
      <c r="G88" s="22"/>
      <c r="H88" s="20">
        <v>139</v>
      </c>
      <c r="I88" s="21">
        <f t="shared" si="5"/>
        <v>63.18181818181818</v>
      </c>
      <c r="J88" s="22"/>
      <c r="K88" s="21">
        <f t="shared" si="6"/>
        <v>26.318735298534335</v>
      </c>
      <c r="M88" s="27">
        <f>1-_xlfn.PERCENTRANK.EXC([1]Sheet1!$AQ$2:$AQ$860,K88,2)</f>
        <v>0.17000000000000004</v>
      </c>
      <c r="O88" s="27">
        <f t="shared" si="7"/>
        <v>0.95369324229640307</v>
      </c>
    </row>
    <row r="89" spans="2:15" x14ac:dyDescent="0.25">
      <c r="B89" s="5">
        <v>26037</v>
      </c>
      <c r="D89" s="20">
        <v>4</v>
      </c>
      <c r="E89" s="20">
        <v>9</v>
      </c>
      <c r="F89" s="21">
        <f t="shared" si="4"/>
        <v>1.4478</v>
      </c>
      <c r="G89" s="22"/>
      <c r="H89" s="20">
        <v>90</v>
      </c>
      <c r="I89" s="21">
        <f t="shared" si="5"/>
        <v>40.909090909090907</v>
      </c>
      <c r="J89" s="22"/>
      <c r="K89" s="21">
        <f t="shared" si="6"/>
        <v>19.516533618813902</v>
      </c>
      <c r="M89" s="27">
        <f>1-_xlfn.PERCENTRANK.EXC([1]Sheet1!$AQ$2:$AQ$860,K89,2)</f>
        <v>0.72</v>
      </c>
      <c r="O89" s="27">
        <f t="shared" si="7"/>
        <v>1.2860890407200001</v>
      </c>
    </row>
    <row r="90" spans="2:15" x14ac:dyDescent="0.25">
      <c r="B90" s="5">
        <v>26048</v>
      </c>
      <c r="D90" s="20">
        <v>5</v>
      </c>
      <c r="E90" s="20">
        <v>6</v>
      </c>
      <c r="F90" s="21">
        <f t="shared" si="4"/>
        <v>1.6764000000000001</v>
      </c>
      <c r="G90" s="22"/>
      <c r="H90" s="20">
        <v>147</v>
      </c>
      <c r="I90" s="21">
        <f t="shared" si="5"/>
        <v>66.818181818181813</v>
      </c>
      <c r="J90" s="22"/>
      <c r="K90" s="21">
        <f t="shared" si="6"/>
        <v>23.776030522258885</v>
      </c>
      <c r="M90" s="27">
        <f>1-_xlfn.PERCENTRANK.EXC([1]Sheet1!$AQ$2:$AQ$860,K90,2)</f>
        <v>0.28000000000000003</v>
      </c>
      <c r="O90" s="27">
        <f t="shared" si="7"/>
        <v>1.0556850512326534</v>
      </c>
    </row>
    <row r="91" spans="2:15" x14ac:dyDescent="0.25">
      <c r="B91" s="5">
        <v>26066</v>
      </c>
      <c r="D91" s="20">
        <v>5</v>
      </c>
      <c r="E91" s="20">
        <v>3</v>
      </c>
      <c r="F91" s="21">
        <f t="shared" si="4"/>
        <v>1.6002000000000001</v>
      </c>
      <c r="G91" s="22"/>
      <c r="H91" s="20">
        <v>114</v>
      </c>
      <c r="I91" s="21">
        <f t="shared" si="5"/>
        <v>51.818181818181813</v>
      </c>
      <c r="J91" s="22"/>
      <c r="K91" s="21">
        <f t="shared" si="6"/>
        <v>20.236417852070225</v>
      </c>
      <c r="M91" s="27">
        <f>1-_xlfn.PERCENTRANK.EXC([1]Sheet1!$AQ$2:$AQ$860,K91,2)</f>
        <v>0.61</v>
      </c>
      <c r="O91" s="27">
        <f t="shared" si="7"/>
        <v>1.2403380965684212</v>
      </c>
    </row>
    <row r="92" spans="2:15" x14ac:dyDescent="0.25">
      <c r="B92" s="5">
        <v>26068</v>
      </c>
      <c r="D92" s="20">
        <v>5</v>
      </c>
      <c r="E92" s="20">
        <v>2</v>
      </c>
      <c r="F92" s="21">
        <f t="shared" si="4"/>
        <v>1.5748</v>
      </c>
      <c r="G92" s="22"/>
      <c r="H92" s="20">
        <v>107</v>
      </c>
      <c r="I92" s="21">
        <f t="shared" si="5"/>
        <v>48.636363636363633</v>
      </c>
      <c r="J92" s="22"/>
      <c r="K92" s="21">
        <f t="shared" si="6"/>
        <v>19.611476173098971</v>
      </c>
      <c r="M92" s="27">
        <f>1-_xlfn.PERCENTRANK.EXC([1]Sheet1!$AQ$2:$AQ$860,K92,2)</f>
        <v>0.7</v>
      </c>
      <c r="O92" s="27">
        <f t="shared" si="7"/>
        <v>1.2798628608299067</v>
      </c>
    </row>
    <row r="93" spans="2:15" x14ac:dyDescent="0.25">
      <c r="B93" s="5">
        <v>26073</v>
      </c>
      <c r="D93" s="20">
        <v>5</v>
      </c>
      <c r="E93" s="20">
        <v>1</v>
      </c>
      <c r="F93" s="21">
        <f t="shared" si="4"/>
        <v>1.5494000000000001</v>
      </c>
      <c r="G93" s="22"/>
      <c r="H93" s="20">
        <v>114</v>
      </c>
      <c r="I93" s="21">
        <f t="shared" si="5"/>
        <v>51.818181818181813</v>
      </c>
      <c r="J93" s="22"/>
      <c r="K93" s="21">
        <f t="shared" si="6"/>
        <v>21.585149813186433</v>
      </c>
      <c r="M93" s="27">
        <f>1-_xlfn.PERCENTRANK.EXC([1]Sheet1!$AQ$2:$AQ$860,K93,2)</f>
        <v>0.47</v>
      </c>
      <c r="O93" s="27">
        <f t="shared" si="7"/>
        <v>1.162836497185965</v>
      </c>
    </row>
    <row r="94" spans="2:15" x14ac:dyDescent="0.25">
      <c r="B94" s="5">
        <v>26087</v>
      </c>
      <c r="D94" s="20">
        <v>5</v>
      </c>
      <c r="E94" s="20">
        <v>2</v>
      </c>
      <c r="F94" s="21">
        <f t="shared" si="4"/>
        <v>1.5748</v>
      </c>
      <c r="G94" s="22"/>
      <c r="H94" s="20">
        <v>129</v>
      </c>
      <c r="I94" s="21">
        <f t="shared" si="5"/>
        <v>58.636363636363633</v>
      </c>
      <c r="J94" s="22"/>
      <c r="K94" s="21">
        <f t="shared" si="6"/>
        <v>23.643742302147359</v>
      </c>
      <c r="M94" s="27">
        <f>1-_xlfn.PERCENTRANK.EXC([1]Sheet1!$AQ$2:$AQ$860,K94,2)</f>
        <v>0.29000000000000004</v>
      </c>
      <c r="O94" s="27">
        <f t="shared" si="7"/>
        <v>1.0615916752620156</v>
      </c>
    </row>
    <row r="95" spans="2:15" x14ac:dyDescent="0.25">
      <c r="B95" s="5">
        <v>26089</v>
      </c>
      <c r="D95" s="20">
        <v>5</v>
      </c>
      <c r="E95" s="20">
        <v>0</v>
      </c>
      <c r="F95" s="21">
        <f t="shared" si="4"/>
        <v>1.524</v>
      </c>
      <c r="G95" s="22"/>
      <c r="H95" s="20">
        <v>95</v>
      </c>
      <c r="I95" s="21">
        <f t="shared" si="5"/>
        <v>43.18181818181818</v>
      </c>
      <c r="J95" s="22"/>
      <c r="K95" s="21">
        <f t="shared" si="6"/>
        <v>18.592208901589519</v>
      </c>
      <c r="M95" s="27">
        <f>1-_xlfn.PERCENTRANK.EXC([1]Sheet1!$AQ$2:$AQ$860,K95,2)</f>
        <v>0.82000000000000006</v>
      </c>
      <c r="O95" s="27">
        <f t="shared" si="7"/>
        <v>1.3500278602105265</v>
      </c>
    </row>
    <row r="96" spans="2:15" x14ac:dyDescent="0.25">
      <c r="B96" s="5">
        <v>26104</v>
      </c>
      <c r="D96" s="20">
        <v>5</v>
      </c>
      <c r="E96" s="20">
        <v>6</v>
      </c>
      <c r="F96" s="21">
        <f t="shared" si="4"/>
        <v>1.6764000000000001</v>
      </c>
      <c r="G96" s="22"/>
      <c r="H96" s="20">
        <v>118</v>
      </c>
      <c r="I96" s="21">
        <f t="shared" si="5"/>
        <v>53.636363636363633</v>
      </c>
      <c r="J96" s="22"/>
      <c r="K96" s="21">
        <f t="shared" si="6"/>
        <v>19.085521099500333</v>
      </c>
      <c r="M96" s="27">
        <f>1-_xlfn.PERCENTRANK.EXC([1]Sheet1!$AQ$2:$AQ$860,K96,2)</f>
        <v>0.78</v>
      </c>
      <c r="O96" s="27">
        <f t="shared" si="7"/>
        <v>1.3151330722983052</v>
      </c>
    </row>
    <row r="97" spans="2:15" x14ac:dyDescent="0.25">
      <c r="B97" s="5">
        <v>26113</v>
      </c>
      <c r="D97" s="20">
        <v>5</v>
      </c>
      <c r="E97" s="20">
        <v>5</v>
      </c>
      <c r="F97" s="21">
        <f t="shared" si="4"/>
        <v>1.651</v>
      </c>
      <c r="G97" s="22"/>
      <c r="H97" s="20">
        <v>127</v>
      </c>
      <c r="I97" s="21">
        <f t="shared" si="5"/>
        <v>57.72727272727272</v>
      </c>
      <c r="J97" s="22"/>
      <c r="K97" s="21">
        <f t="shared" si="6"/>
        <v>21.178095072704398</v>
      </c>
      <c r="M97" s="27">
        <f>1-_xlfn.PERCENTRANK.EXC([1]Sheet1!$AQ$2:$AQ$860,K97,2)</f>
        <v>0.52</v>
      </c>
      <c r="O97" s="27">
        <f t="shared" si="7"/>
        <v>1.1851868600000002</v>
      </c>
    </row>
    <row r="98" spans="2:15" x14ac:dyDescent="0.25">
      <c r="B98" s="5">
        <v>26146</v>
      </c>
      <c r="D98" s="20">
        <v>5</v>
      </c>
      <c r="E98" s="20">
        <v>4</v>
      </c>
      <c r="F98" s="21">
        <f t="shared" si="4"/>
        <v>1.6255999999999999</v>
      </c>
      <c r="G98" s="22"/>
      <c r="H98" s="20">
        <v>106</v>
      </c>
      <c r="I98" s="21">
        <f t="shared" si="5"/>
        <v>48.18181818181818</v>
      </c>
      <c r="J98" s="22"/>
      <c r="K98" s="21">
        <f t="shared" si="6"/>
        <v>18.23290223284992</v>
      </c>
      <c r="M98" s="27">
        <f>1-_xlfn.PERCENTRANK.EXC([1]Sheet1!$AQ$2:$AQ$860,K98,2)</f>
        <v>0.84</v>
      </c>
      <c r="O98" s="27">
        <f t="shared" si="7"/>
        <v>1.3766321828226415</v>
      </c>
    </row>
    <row r="99" spans="2:15" x14ac:dyDescent="0.25">
      <c r="B99" s="5">
        <v>26150</v>
      </c>
      <c r="D99" s="20">
        <v>4</v>
      </c>
      <c r="E99" s="20">
        <v>11</v>
      </c>
      <c r="F99" s="21">
        <f t="shared" si="4"/>
        <v>1.4986000000000002</v>
      </c>
      <c r="G99" s="22"/>
      <c r="H99" s="20">
        <v>102</v>
      </c>
      <c r="I99" s="21">
        <f t="shared" si="5"/>
        <v>46.36363636363636</v>
      </c>
      <c r="J99" s="22"/>
      <c r="K99" s="21">
        <f t="shared" si="6"/>
        <v>20.64457917012253</v>
      </c>
      <c r="M99" s="27">
        <f>1-_xlfn.PERCENTRANK.EXC([1]Sheet1!$AQ$2:$AQ$860,K99,2)</f>
        <v>0.57000000000000006</v>
      </c>
      <c r="O99" s="27">
        <f t="shared" si="7"/>
        <v>1.2158155316784318</v>
      </c>
    </row>
    <row r="100" spans="2:15" x14ac:dyDescent="0.25">
      <c r="B100" s="5">
        <v>26166</v>
      </c>
      <c r="D100" s="20">
        <v>5</v>
      </c>
      <c r="E100" s="20">
        <v>1</v>
      </c>
      <c r="F100" s="21">
        <f t="shared" si="4"/>
        <v>1.5494000000000001</v>
      </c>
      <c r="G100" s="22"/>
      <c r="H100" s="20">
        <v>101</v>
      </c>
      <c r="I100" s="21">
        <f t="shared" si="5"/>
        <v>45.909090909090907</v>
      </c>
      <c r="J100" s="22"/>
      <c r="K100" s="21">
        <f t="shared" si="6"/>
        <v>19.123685360805524</v>
      </c>
      <c r="M100" s="27">
        <f>1-_xlfn.PERCENTRANK.EXC([1]Sheet1!$AQ$2:$AQ$860,K100,2)</f>
        <v>0.77</v>
      </c>
      <c r="O100" s="27">
        <f t="shared" si="7"/>
        <v>1.3125085215762378</v>
      </c>
    </row>
    <row r="101" spans="2:15" x14ac:dyDescent="0.25">
      <c r="B101" s="5">
        <v>26169</v>
      </c>
      <c r="D101" s="20">
        <v>5</v>
      </c>
      <c r="E101" s="20">
        <v>7</v>
      </c>
      <c r="F101" s="21">
        <f t="shared" si="4"/>
        <v>1.7018</v>
      </c>
      <c r="G101" s="22"/>
      <c r="H101" s="20">
        <v>106</v>
      </c>
      <c r="I101" s="21">
        <f t="shared" si="5"/>
        <v>48.18181818181818</v>
      </c>
      <c r="J101" s="22"/>
      <c r="K101" s="21">
        <f t="shared" si="6"/>
        <v>16.636660179495049</v>
      </c>
      <c r="M101" s="27">
        <f>1-_xlfn.PERCENTRANK.EXC([1]Sheet1!$AQ$2:$AQ$860,K101,2)</f>
        <v>0.96</v>
      </c>
      <c r="O101" s="27">
        <f t="shared" si="7"/>
        <v>1.5087162765358491</v>
      </c>
    </row>
    <row r="102" spans="2:15" x14ac:dyDescent="0.25">
      <c r="B102" s="5">
        <v>26173</v>
      </c>
      <c r="D102" s="20">
        <v>5</v>
      </c>
      <c r="E102" s="20">
        <v>2.5</v>
      </c>
      <c r="F102" s="21">
        <f t="shared" si="4"/>
        <v>1.5874999999999999</v>
      </c>
      <c r="G102" s="22"/>
      <c r="H102" s="20">
        <v>108</v>
      </c>
      <c r="I102" s="21">
        <f t="shared" si="5"/>
        <v>49.090909090909086</v>
      </c>
      <c r="J102" s="22"/>
      <c r="K102" s="21">
        <f t="shared" si="6"/>
        <v>19.4793116858961</v>
      </c>
      <c r="M102" s="27">
        <f>1-_xlfn.PERCENTRANK.EXC([1]Sheet1!$AQ$2:$AQ$860,K102,2)</f>
        <v>0.73</v>
      </c>
      <c r="O102" s="27">
        <f t="shared" si="7"/>
        <v>1.288546556712963</v>
      </c>
    </row>
    <row r="103" spans="2:15" x14ac:dyDescent="0.25">
      <c r="B103" s="5">
        <v>26182</v>
      </c>
      <c r="D103" s="20">
        <v>5</v>
      </c>
      <c r="E103" s="20">
        <v>5</v>
      </c>
      <c r="F103" s="21">
        <f t="shared" si="4"/>
        <v>1.651</v>
      </c>
      <c r="G103" s="22"/>
      <c r="H103" s="20">
        <v>114</v>
      </c>
      <c r="I103" s="21">
        <f t="shared" si="5"/>
        <v>51.818181818181813</v>
      </c>
      <c r="J103" s="22"/>
      <c r="K103" s="21">
        <f t="shared" si="6"/>
        <v>19.010258569199223</v>
      </c>
      <c r="M103" s="27">
        <f>1-_xlfn.PERCENTRANK.EXC([1]Sheet1!$AQ$2:$AQ$860,K103,2)</f>
        <v>0.78</v>
      </c>
      <c r="O103" s="27">
        <f t="shared" si="7"/>
        <v>1.3203397475438599</v>
      </c>
    </row>
    <row r="104" spans="2:15" x14ac:dyDescent="0.25">
      <c r="B104" s="5">
        <v>26183</v>
      </c>
      <c r="D104" s="20">
        <v>5</v>
      </c>
      <c r="E104" s="20">
        <v>2</v>
      </c>
      <c r="F104" s="21">
        <f t="shared" si="4"/>
        <v>1.5748</v>
      </c>
      <c r="G104" s="22"/>
      <c r="H104" s="20">
        <v>119</v>
      </c>
      <c r="I104" s="21">
        <f t="shared" si="5"/>
        <v>54.090909090909086</v>
      </c>
      <c r="J104" s="22"/>
      <c r="K104" s="21">
        <f t="shared" si="6"/>
        <v>21.810894061670819</v>
      </c>
      <c r="M104" s="27">
        <f>1-_xlfn.PERCENTRANK.EXC([1]Sheet1!$AQ$2:$AQ$860,K104,2)</f>
        <v>0.44999999999999996</v>
      </c>
      <c r="O104" s="27">
        <f t="shared" si="7"/>
        <v>1.1508010597378153</v>
      </c>
    </row>
    <row r="105" spans="2:15" x14ac:dyDescent="0.25">
      <c r="B105" s="5">
        <v>26185</v>
      </c>
      <c r="D105" s="20">
        <v>5</v>
      </c>
      <c r="E105" s="20">
        <v>2.5</v>
      </c>
      <c r="F105" s="21">
        <f t="shared" si="4"/>
        <v>1.5874999999999999</v>
      </c>
      <c r="G105" s="22"/>
      <c r="H105" s="20">
        <v>130</v>
      </c>
      <c r="I105" s="21">
        <f t="shared" si="5"/>
        <v>59.090909090909086</v>
      </c>
      <c r="J105" s="22"/>
      <c r="K105" s="21">
        <f t="shared" si="6"/>
        <v>23.447319621911969</v>
      </c>
      <c r="M105" s="27">
        <f>1-_xlfn.PERCENTRANK.EXC([1]Sheet1!$AQ$2:$AQ$860,K105,2)</f>
        <v>0.30000000000000004</v>
      </c>
      <c r="O105" s="27">
        <f t="shared" si="7"/>
        <v>1.0704848317307694</v>
      </c>
    </row>
    <row r="106" spans="2:15" x14ac:dyDescent="0.25">
      <c r="B106" s="5">
        <v>26191</v>
      </c>
      <c r="D106" s="20">
        <v>5</v>
      </c>
      <c r="E106" s="20">
        <v>4</v>
      </c>
      <c r="F106" s="21">
        <f t="shared" si="4"/>
        <v>1.6255999999999999</v>
      </c>
      <c r="G106" s="22"/>
      <c r="H106" s="20">
        <v>91</v>
      </c>
      <c r="I106" s="21">
        <f t="shared" si="5"/>
        <v>41.36363636363636</v>
      </c>
      <c r="J106" s="22"/>
      <c r="K106" s="21">
        <f t="shared" si="6"/>
        <v>15.652774558390025</v>
      </c>
      <c r="M106" s="27">
        <f>1-_xlfn.PERCENTRANK.EXC([1]Sheet1!$AQ$2:$AQ$860,K106,2)</f>
        <v>1</v>
      </c>
      <c r="O106" s="27">
        <f t="shared" si="7"/>
        <v>1.6035495755956046</v>
      </c>
    </row>
    <row r="107" spans="2:15" x14ac:dyDescent="0.25">
      <c r="B107" s="5">
        <v>26220</v>
      </c>
      <c r="D107" s="20">
        <v>5</v>
      </c>
      <c r="E107" s="20">
        <v>3</v>
      </c>
      <c r="F107" s="21">
        <f t="shared" si="4"/>
        <v>1.6002000000000001</v>
      </c>
      <c r="G107" s="22"/>
      <c r="H107" s="20">
        <v>167</v>
      </c>
      <c r="I107" s="21">
        <f t="shared" si="5"/>
        <v>75.909090909090907</v>
      </c>
      <c r="J107" s="22"/>
      <c r="K107" s="21">
        <f t="shared" si="6"/>
        <v>29.644577028909893</v>
      </c>
      <c r="M107" s="27">
        <f>1-_xlfn.PERCENTRANK.EXC([1]Sheet1!$AQ$2:$AQ$860,K107,2)</f>
        <v>6.9999999999999951E-2</v>
      </c>
      <c r="O107" s="27">
        <f t="shared" si="7"/>
        <v>0.8466978623281437</v>
      </c>
    </row>
    <row r="108" spans="2:15" x14ac:dyDescent="0.25">
      <c r="B108" s="5">
        <v>26223</v>
      </c>
      <c r="D108" s="20">
        <v>5</v>
      </c>
      <c r="E108" s="20">
        <v>6.5</v>
      </c>
      <c r="F108" s="21">
        <f t="shared" si="4"/>
        <v>1.6891</v>
      </c>
      <c r="G108" s="22"/>
      <c r="H108" s="20">
        <v>135</v>
      </c>
      <c r="I108" s="21">
        <f t="shared" si="5"/>
        <v>61.36363636363636</v>
      </c>
      <c r="J108" s="22"/>
      <c r="K108" s="21">
        <f t="shared" si="6"/>
        <v>21.508016641141847</v>
      </c>
      <c r="M108" s="27">
        <f>1-_xlfn.PERCENTRANK.EXC([1]Sheet1!$AQ$2:$AQ$860,K108,2)</f>
        <v>0.47</v>
      </c>
      <c r="O108" s="27">
        <f t="shared" si="7"/>
        <v>1.167006722134815</v>
      </c>
    </row>
    <row r="109" spans="2:15" x14ac:dyDescent="0.25">
      <c r="B109" s="5">
        <v>26228</v>
      </c>
      <c r="D109" s="20">
        <v>5</v>
      </c>
      <c r="E109" s="20">
        <v>4</v>
      </c>
      <c r="F109" s="21">
        <f t="shared" si="4"/>
        <v>1.6255999999999999</v>
      </c>
      <c r="G109" s="22"/>
      <c r="H109" s="20">
        <v>112</v>
      </c>
      <c r="I109" s="21">
        <f t="shared" si="5"/>
        <v>50.909090909090907</v>
      </c>
      <c r="J109" s="22"/>
      <c r="K109" s="21">
        <f t="shared" si="6"/>
        <v>19.264953302633877</v>
      </c>
      <c r="M109" s="27">
        <f>1-_xlfn.PERCENTRANK.EXC([1]Sheet1!$AQ$2:$AQ$860,K109,2)</f>
        <v>0.76</v>
      </c>
      <c r="O109" s="27">
        <f t="shared" si="7"/>
        <v>1.3028840301714286</v>
      </c>
    </row>
    <row r="110" spans="2:15" x14ac:dyDescent="0.25">
      <c r="B110" s="5">
        <v>26231</v>
      </c>
      <c r="D110" s="20">
        <v>5</v>
      </c>
      <c r="E110" s="20">
        <v>0</v>
      </c>
      <c r="F110" s="21">
        <f t="shared" si="4"/>
        <v>1.524</v>
      </c>
      <c r="G110" s="22"/>
      <c r="H110" s="20">
        <v>114</v>
      </c>
      <c r="I110" s="21">
        <f t="shared" si="5"/>
        <v>51.818181818181813</v>
      </c>
      <c r="J110" s="22"/>
      <c r="K110" s="21">
        <f t="shared" si="6"/>
        <v>22.310650681907422</v>
      </c>
      <c r="M110" s="27">
        <f>1-_xlfn.PERCENTRANK.EXC([1]Sheet1!$AQ$2:$AQ$860,K110,2)</f>
        <v>0.41000000000000003</v>
      </c>
      <c r="O110" s="27">
        <f t="shared" si="7"/>
        <v>1.1250232168421055</v>
      </c>
    </row>
    <row r="111" spans="2:15" x14ac:dyDescent="0.25">
      <c r="B111" s="5">
        <v>26282</v>
      </c>
      <c r="D111" s="20">
        <v>5</v>
      </c>
      <c r="E111" s="20">
        <v>3</v>
      </c>
      <c r="F111" s="21">
        <f t="shared" si="4"/>
        <v>1.6002000000000001</v>
      </c>
      <c r="G111" s="22"/>
      <c r="H111" s="20">
        <v>161</v>
      </c>
      <c r="I111" s="21">
        <f t="shared" si="5"/>
        <v>73.181818181818173</v>
      </c>
      <c r="J111" s="22"/>
      <c r="K111" s="21">
        <f t="shared" si="6"/>
        <v>28.57950240511672</v>
      </c>
      <c r="M111" s="27">
        <f>1-_xlfn.PERCENTRANK.EXC([1]Sheet1!$AQ$2:$AQ$860,K111,2)</f>
        <v>8.9999999999999969E-2</v>
      </c>
      <c r="O111" s="27">
        <f t="shared" si="7"/>
        <v>0.87825181993043488</v>
      </c>
    </row>
    <row r="112" spans="2:15" x14ac:dyDescent="0.25">
      <c r="B112" s="5">
        <v>26288</v>
      </c>
      <c r="D112" s="20">
        <v>5</v>
      </c>
      <c r="E112" s="20">
        <v>1</v>
      </c>
      <c r="F112" s="21">
        <f t="shared" si="4"/>
        <v>1.5494000000000001</v>
      </c>
      <c r="G112" s="22"/>
      <c r="H112" s="20">
        <v>93</v>
      </c>
      <c r="I112" s="21">
        <f t="shared" si="5"/>
        <v>42.272727272727266</v>
      </c>
      <c r="J112" s="22"/>
      <c r="K112" s="21">
        <f t="shared" si="6"/>
        <v>17.608938005494196</v>
      </c>
      <c r="M112" s="27">
        <f>1-_xlfn.PERCENTRANK.EXC([1]Sheet1!$AQ$2:$AQ$860,K112,2)</f>
        <v>0.9</v>
      </c>
      <c r="O112" s="27">
        <f t="shared" si="7"/>
        <v>1.4254124804215056</v>
      </c>
    </row>
    <row r="113" spans="2:15" x14ac:dyDescent="0.25">
      <c r="B113" s="5">
        <v>26300</v>
      </c>
      <c r="D113" s="20">
        <v>5</v>
      </c>
      <c r="E113" s="20">
        <v>6</v>
      </c>
      <c r="F113" s="21">
        <f t="shared" si="4"/>
        <v>1.6764000000000001</v>
      </c>
      <c r="G113" s="22"/>
      <c r="H113" s="20">
        <v>116</v>
      </c>
      <c r="I113" s="21">
        <f t="shared" si="5"/>
        <v>52.72727272727272</v>
      </c>
      <c r="J113" s="22"/>
      <c r="K113" s="21">
        <f t="shared" si="6"/>
        <v>18.762037691034223</v>
      </c>
      <c r="M113" s="27">
        <f>1-_xlfn.PERCENTRANK.EXC([1]Sheet1!$AQ$2:$AQ$860,K113,2)</f>
        <v>0.81</v>
      </c>
      <c r="O113" s="27">
        <f t="shared" si="7"/>
        <v>1.3378077804413797</v>
      </c>
    </row>
    <row r="114" spans="2:15" x14ac:dyDescent="0.25">
      <c r="B114" s="5">
        <v>26304</v>
      </c>
      <c r="D114" s="20">
        <v>5</v>
      </c>
      <c r="E114" s="20">
        <v>8</v>
      </c>
      <c r="F114" s="21">
        <f t="shared" si="4"/>
        <v>1.7272000000000001</v>
      </c>
      <c r="G114" s="22"/>
      <c r="H114" s="20">
        <v>112</v>
      </c>
      <c r="I114" s="21">
        <f t="shared" si="5"/>
        <v>50.909090909090907</v>
      </c>
      <c r="J114" s="22"/>
      <c r="K114" s="21">
        <f t="shared" si="6"/>
        <v>17.065148946277759</v>
      </c>
      <c r="M114" s="27">
        <f>1-_xlfn.PERCENTRANK.EXC([1]Sheet1!$AQ$2:$AQ$860,K114,2)</f>
        <v>0.94</v>
      </c>
      <c r="O114" s="27">
        <f t="shared" si="7"/>
        <v>1.4708339246857145</v>
      </c>
    </row>
    <row r="115" spans="2:15" x14ac:dyDescent="0.25">
      <c r="B115" s="5">
        <v>26324</v>
      </c>
      <c r="D115" s="20">
        <v>5</v>
      </c>
      <c r="E115" s="20">
        <v>0</v>
      </c>
      <c r="F115" s="21">
        <f t="shared" si="4"/>
        <v>1.524</v>
      </c>
      <c r="G115" s="22"/>
      <c r="H115" s="20">
        <v>133</v>
      </c>
      <c r="I115" s="21">
        <f t="shared" si="5"/>
        <v>60.454545454545446</v>
      </c>
      <c r="J115" s="22"/>
      <c r="K115" s="21">
        <f t="shared" si="6"/>
        <v>26.029092462225321</v>
      </c>
      <c r="M115" s="27">
        <f>1-_xlfn.PERCENTRANK.EXC([1]Sheet1!$AQ$2:$AQ$860,K115,2)</f>
        <v>0.18000000000000005</v>
      </c>
      <c r="O115" s="27">
        <f t="shared" si="7"/>
        <v>0.96430561443609053</v>
      </c>
    </row>
    <row r="116" spans="2:15" x14ac:dyDescent="0.25">
      <c r="B116" s="5">
        <v>26332</v>
      </c>
      <c r="D116" s="20">
        <v>5</v>
      </c>
      <c r="E116" s="20">
        <v>2</v>
      </c>
      <c r="F116" s="21">
        <f t="shared" si="4"/>
        <v>1.5748</v>
      </c>
      <c r="G116" s="22"/>
      <c r="H116" s="20">
        <v>160</v>
      </c>
      <c r="I116" s="21">
        <f t="shared" si="5"/>
        <v>72.72727272727272</v>
      </c>
      <c r="J116" s="22"/>
      <c r="K116" s="21">
        <f t="shared" si="6"/>
        <v>29.32557184762463</v>
      </c>
      <c r="M116" s="27">
        <f>1-_xlfn.PERCENTRANK.EXC([1]Sheet1!$AQ$2:$AQ$860,K116,2)</f>
        <v>6.9999999999999951E-2</v>
      </c>
      <c r="O116" s="27">
        <f t="shared" si="7"/>
        <v>0.8559082881800002</v>
      </c>
    </row>
    <row r="117" spans="2:15" x14ac:dyDescent="0.25">
      <c r="B117" s="5">
        <v>26334</v>
      </c>
      <c r="D117" s="20">
        <v>5</v>
      </c>
      <c r="E117" s="20">
        <v>6</v>
      </c>
      <c r="F117" s="21">
        <f t="shared" si="4"/>
        <v>1.6764000000000001</v>
      </c>
      <c r="G117" s="22"/>
      <c r="H117" s="20">
        <v>109</v>
      </c>
      <c r="I117" s="21">
        <f t="shared" si="5"/>
        <v>49.54545454545454</v>
      </c>
      <c r="J117" s="22"/>
      <c r="K117" s="21">
        <f t="shared" si="6"/>
        <v>17.629845761402848</v>
      </c>
      <c r="M117" s="27">
        <f>1-_xlfn.PERCENTRANK.EXC([1]Sheet1!$AQ$2:$AQ$860,K117,2)</f>
        <v>0.9</v>
      </c>
      <c r="O117" s="27">
        <f t="shared" si="7"/>
        <v>1.4237220415706426</v>
      </c>
    </row>
    <row r="118" spans="2:15" x14ac:dyDescent="0.25">
      <c r="B118" s="5">
        <v>26340</v>
      </c>
      <c r="D118" s="20">
        <v>5</v>
      </c>
      <c r="E118" s="20">
        <v>0</v>
      </c>
      <c r="F118" s="21">
        <f t="shared" si="4"/>
        <v>1.524</v>
      </c>
      <c r="G118" s="22"/>
      <c r="H118" s="20">
        <v>138</v>
      </c>
      <c r="I118" s="21">
        <f t="shared" si="5"/>
        <v>62.72727272727272</v>
      </c>
      <c r="J118" s="22"/>
      <c r="K118" s="21">
        <f t="shared" si="6"/>
        <v>27.007629772835298</v>
      </c>
      <c r="M118" s="27">
        <f>1-_xlfn.PERCENTRANK.EXC([1]Sheet1!$AQ$2:$AQ$860,K118,2)</f>
        <v>0.14000000000000001</v>
      </c>
      <c r="O118" s="27">
        <f t="shared" si="7"/>
        <v>0.92936700521739157</v>
      </c>
    </row>
    <row r="119" spans="2:15" x14ac:dyDescent="0.25">
      <c r="B119" s="5">
        <v>26342</v>
      </c>
      <c r="D119" s="20">
        <v>5</v>
      </c>
      <c r="E119" s="20">
        <v>1.5</v>
      </c>
      <c r="F119" s="21">
        <f t="shared" si="4"/>
        <v>1.5621</v>
      </c>
      <c r="G119" s="22"/>
      <c r="H119" s="20">
        <v>140</v>
      </c>
      <c r="I119" s="21">
        <f t="shared" si="5"/>
        <v>63.636363636363633</v>
      </c>
      <c r="J119" s="22"/>
      <c r="K119" s="21">
        <f t="shared" si="6"/>
        <v>26.078805184608484</v>
      </c>
      <c r="M119" s="27">
        <f>1-_xlfn.PERCENTRANK.EXC([1]Sheet1!$AQ$2:$AQ$860,K119,2)</f>
        <v>0.18000000000000005</v>
      </c>
      <c r="O119" s="27">
        <f t="shared" si="7"/>
        <v>0.96246740685857168</v>
      </c>
    </row>
    <row r="120" spans="2:15" x14ac:dyDescent="0.25">
      <c r="B120" s="5">
        <v>26355</v>
      </c>
      <c r="D120" s="20">
        <v>5</v>
      </c>
      <c r="E120" s="20">
        <v>0</v>
      </c>
      <c r="F120" s="21">
        <f t="shared" si="4"/>
        <v>1.524</v>
      </c>
      <c r="G120" s="22"/>
      <c r="H120" s="20">
        <v>130</v>
      </c>
      <c r="I120" s="21">
        <f t="shared" si="5"/>
        <v>59.090909090909086</v>
      </c>
      <c r="J120" s="22"/>
      <c r="K120" s="21">
        <f t="shared" si="6"/>
        <v>25.441970075859338</v>
      </c>
      <c r="M120" s="27">
        <f>1-_xlfn.PERCENTRANK.EXC([1]Sheet1!$AQ$2:$AQ$860,K120,2)</f>
        <v>0.19999999999999996</v>
      </c>
      <c r="O120" s="27">
        <f t="shared" si="7"/>
        <v>0.98655882092307723</v>
      </c>
    </row>
    <row r="121" spans="2:15" x14ac:dyDescent="0.25">
      <c r="B121" s="5">
        <v>26373</v>
      </c>
      <c r="D121" s="20">
        <v>5</v>
      </c>
      <c r="E121" s="20">
        <v>5</v>
      </c>
      <c r="F121" s="21">
        <f t="shared" si="4"/>
        <v>1.651</v>
      </c>
      <c r="G121" s="22"/>
      <c r="H121" s="20">
        <v>108</v>
      </c>
      <c r="I121" s="21">
        <f t="shared" si="5"/>
        <v>49.090909090909086</v>
      </c>
      <c r="J121" s="22"/>
      <c r="K121" s="21">
        <f t="shared" si="6"/>
        <v>18.009718644504527</v>
      </c>
      <c r="M121" s="27">
        <f>1-_xlfn.PERCENTRANK.EXC([1]Sheet1!$AQ$2:$AQ$860,K121,2)</f>
        <v>0.87</v>
      </c>
      <c r="O121" s="27">
        <f t="shared" si="7"/>
        <v>1.393691955740741</v>
      </c>
    </row>
    <row r="122" spans="2:15" x14ac:dyDescent="0.25">
      <c r="B122" s="5">
        <v>26374</v>
      </c>
      <c r="D122" s="20">
        <v>5</v>
      </c>
      <c r="E122" s="20">
        <v>3</v>
      </c>
      <c r="F122" s="21">
        <f t="shared" si="4"/>
        <v>1.6002000000000001</v>
      </c>
      <c r="G122" s="22"/>
      <c r="H122" s="20">
        <v>95</v>
      </c>
      <c r="I122" s="21">
        <f t="shared" si="5"/>
        <v>43.18181818181818</v>
      </c>
      <c r="J122" s="22"/>
      <c r="K122" s="21">
        <f t="shared" si="6"/>
        <v>16.863681543391856</v>
      </c>
      <c r="M122" s="27">
        <f>1-_xlfn.PERCENTRANK.EXC([1]Sheet1!$AQ$2:$AQ$860,K122,2)</f>
        <v>0.95</v>
      </c>
      <c r="O122" s="27">
        <f t="shared" si="7"/>
        <v>1.4884057158821054</v>
      </c>
    </row>
    <row r="123" spans="2:15" x14ac:dyDescent="0.25">
      <c r="B123" s="5">
        <v>26382</v>
      </c>
      <c r="D123" s="20">
        <v>5</v>
      </c>
      <c r="E123" s="20">
        <v>4</v>
      </c>
      <c r="F123" s="21">
        <f t="shared" si="4"/>
        <v>1.6255999999999999</v>
      </c>
      <c r="G123" s="22"/>
      <c r="H123" s="20">
        <v>113</v>
      </c>
      <c r="I123" s="21">
        <f t="shared" si="5"/>
        <v>51.36363636363636</v>
      </c>
      <c r="J123" s="22"/>
      <c r="K123" s="21">
        <f t="shared" si="6"/>
        <v>19.436961814264535</v>
      </c>
      <c r="M123" s="27">
        <f>1-_xlfn.PERCENTRANK.EXC([1]Sheet1!$AQ$2:$AQ$860,K123,2)</f>
        <v>0.73</v>
      </c>
      <c r="O123" s="27">
        <f t="shared" si="7"/>
        <v>1.2913540830017702</v>
      </c>
    </row>
    <row r="124" spans="2:15" x14ac:dyDescent="0.25">
      <c r="B124" s="5">
        <v>26392</v>
      </c>
      <c r="D124" s="20">
        <v>5</v>
      </c>
      <c r="E124" s="20">
        <v>7</v>
      </c>
      <c r="F124" s="21">
        <f t="shared" si="4"/>
        <v>1.7018</v>
      </c>
      <c r="G124" s="22"/>
      <c r="H124" s="20">
        <v>98</v>
      </c>
      <c r="I124" s="21">
        <f t="shared" si="5"/>
        <v>44.54545454545454</v>
      </c>
      <c r="J124" s="22"/>
      <c r="K124" s="21">
        <f t="shared" si="6"/>
        <v>15.381063184816174</v>
      </c>
      <c r="M124" s="27">
        <f>1-_xlfn.PERCENTRANK.EXC([1]Sheet1!$AQ$2:$AQ$860,K124,2)</f>
        <v>1</v>
      </c>
      <c r="O124" s="27">
        <f t="shared" si="7"/>
        <v>1.6318767889061228</v>
      </c>
    </row>
    <row r="125" spans="2:15" x14ac:dyDescent="0.25">
      <c r="B125" s="5">
        <v>26414</v>
      </c>
      <c r="D125" s="20">
        <v>5</v>
      </c>
      <c r="E125" s="20">
        <v>4</v>
      </c>
      <c r="F125" s="21">
        <f t="shared" si="4"/>
        <v>1.6255999999999999</v>
      </c>
      <c r="G125" s="22"/>
      <c r="H125" s="20">
        <v>101</v>
      </c>
      <c r="I125" s="21">
        <f t="shared" si="5"/>
        <v>45.909090909090907</v>
      </c>
      <c r="J125" s="22"/>
      <c r="K125" s="21">
        <f t="shared" si="6"/>
        <v>17.37285967469662</v>
      </c>
      <c r="M125" s="27">
        <f>1-_xlfn.PERCENTRANK.EXC([1]Sheet1!$AQ$2:$AQ$860,K125,2)</f>
        <v>0.92999999999999994</v>
      </c>
      <c r="O125" s="27">
        <f t="shared" si="7"/>
        <v>1.4447822908831685</v>
      </c>
    </row>
    <row r="126" spans="2:15" x14ac:dyDescent="0.25">
      <c r="B126" s="5">
        <v>26420</v>
      </c>
      <c r="D126" s="20">
        <v>5</v>
      </c>
      <c r="E126" s="20">
        <v>4</v>
      </c>
      <c r="F126" s="21">
        <f t="shared" si="4"/>
        <v>1.6255999999999999</v>
      </c>
      <c r="G126" s="22"/>
      <c r="H126" s="20">
        <v>116</v>
      </c>
      <c r="I126" s="21">
        <f t="shared" si="5"/>
        <v>52.72727272727272</v>
      </c>
      <c r="J126" s="22"/>
      <c r="K126" s="21">
        <f t="shared" si="6"/>
        <v>19.952987349156516</v>
      </c>
      <c r="M126" s="27">
        <f>1-_xlfn.PERCENTRANK.EXC([1]Sheet1!$AQ$2:$AQ$860,K126,2)</f>
        <v>0.65</v>
      </c>
      <c r="O126" s="27">
        <f t="shared" si="7"/>
        <v>1.257956994648276</v>
      </c>
    </row>
    <row r="127" spans="2:15" x14ac:dyDescent="0.25">
      <c r="B127" s="5">
        <v>26423</v>
      </c>
      <c r="D127" s="20">
        <v>5</v>
      </c>
      <c r="E127" s="20">
        <v>4</v>
      </c>
      <c r="F127" s="21">
        <f t="shared" si="4"/>
        <v>1.6255999999999999</v>
      </c>
      <c r="G127" s="22"/>
      <c r="H127" s="20">
        <v>183</v>
      </c>
      <c r="I127" s="21">
        <f t="shared" si="5"/>
        <v>83.181818181818173</v>
      </c>
      <c r="J127" s="22"/>
      <c r="K127" s="21">
        <f t="shared" si="6"/>
        <v>31.477557628410707</v>
      </c>
      <c r="M127" s="27">
        <f>1-_xlfn.PERCENTRANK.EXC([1]Sheet1!$AQ$2:$AQ$860,K127,2)</f>
        <v>5.0000000000000044E-2</v>
      </c>
      <c r="O127" s="27">
        <f t="shared" si="7"/>
        <v>0.79739350480437177</v>
      </c>
    </row>
    <row r="128" spans="2:15" x14ac:dyDescent="0.25">
      <c r="B128" s="5">
        <v>26437</v>
      </c>
      <c r="D128" s="20">
        <v>4</v>
      </c>
      <c r="E128" s="20">
        <v>11</v>
      </c>
      <c r="F128" s="21">
        <f t="shared" si="4"/>
        <v>1.4986000000000002</v>
      </c>
      <c r="G128" s="22"/>
      <c r="H128" s="20">
        <v>130</v>
      </c>
      <c r="I128" s="21">
        <f t="shared" si="5"/>
        <v>59.090909090909086</v>
      </c>
      <c r="J128" s="22"/>
      <c r="K128" s="21">
        <f t="shared" si="6"/>
        <v>26.311718550156165</v>
      </c>
      <c r="M128" s="27">
        <f>1-_xlfn.PERCENTRANK.EXC([1]Sheet1!$AQ$2:$AQ$860,K128,2)</f>
        <v>0.17000000000000004</v>
      </c>
      <c r="O128" s="27">
        <f t="shared" si="7"/>
        <v>0.95394757100923111</v>
      </c>
    </row>
    <row r="129" spans="2:15" x14ac:dyDescent="0.25">
      <c r="B129" s="5">
        <v>26450</v>
      </c>
      <c r="D129" s="20">
        <v>5</v>
      </c>
      <c r="E129" s="20">
        <v>9</v>
      </c>
      <c r="F129" s="21">
        <f t="shared" si="4"/>
        <v>1.7525999999999999</v>
      </c>
      <c r="G129" s="22"/>
      <c r="H129" s="20">
        <v>141</v>
      </c>
      <c r="I129" s="21">
        <f t="shared" si="5"/>
        <v>64.090909090909079</v>
      </c>
      <c r="J129" s="22"/>
      <c r="K129" s="21">
        <f t="shared" si="6"/>
        <v>20.865597095804375</v>
      </c>
      <c r="M129" s="27">
        <f>1-_xlfn.PERCENTRANK.EXC([1]Sheet1!$AQ$2:$AQ$860,K129,2)</f>
        <v>0.55000000000000004</v>
      </c>
      <c r="O129" s="27">
        <f t="shared" si="7"/>
        <v>1.2029370587744683</v>
      </c>
    </row>
    <row r="130" spans="2:15" x14ac:dyDescent="0.25">
      <c r="B130" s="5">
        <v>26451</v>
      </c>
      <c r="D130" s="20">
        <v>5</v>
      </c>
      <c r="E130" s="20">
        <v>5</v>
      </c>
      <c r="F130" s="21">
        <f t="shared" si="4"/>
        <v>1.651</v>
      </c>
      <c r="G130" s="22"/>
      <c r="H130" s="20">
        <v>108</v>
      </c>
      <c r="I130" s="21">
        <f t="shared" si="5"/>
        <v>49.090909090909086</v>
      </c>
      <c r="J130" s="22"/>
      <c r="K130" s="21">
        <f t="shared" si="6"/>
        <v>18.009718644504527</v>
      </c>
      <c r="M130" s="27">
        <f>1-_xlfn.PERCENTRANK.EXC([1]Sheet1!$AQ$2:$AQ$860,K130,2)</f>
        <v>0.87</v>
      </c>
      <c r="O130" s="27">
        <f t="shared" si="7"/>
        <v>1.393691955740741</v>
      </c>
    </row>
    <row r="131" spans="2:15" x14ac:dyDescent="0.25">
      <c r="B131" s="5">
        <v>26456</v>
      </c>
      <c r="D131" s="20">
        <v>5</v>
      </c>
      <c r="E131" s="20">
        <v>2.5</v>
      </c>
      <c r="F131" s="21">
        <f t="shared" si="4"/>
        <v>1.5874999999999999</v>
      </c>
      <c r="G131" s="22"/>
      <c r="H131" s="20">
        <v>203</v>
      </c>
      <c r="I131" s="21">
        <f t="shared" si="5"/>
        <v>92.272727272727266</v>
      </c>
      <c r="J131" s="22"/>
      <c r="K131" s="21">
        <f t="shared" si="6"/>
        <v>36.613891409601003</v>
      </c>
      <c r="M131" s="27">
        <f>1-_xlfn.PERCENTRANK.EXC([1]Sheet1!$AQ$2:$AQ$860,K131,2)</f>
        <v>2.0000000000000018E-2</v>
      </c>
      <c r="O131" s="27">
        <f t="shared" si="7"/>
        <v>0.68553215825123148</v>
      </c>
    </row>
    <row r="132" spans="2:15" x14ac:dyDescent="0.25">
      <c r="B132" s="5">
        <v>26461</v>
      </c>
      <c r="D132" s="20">
        <v>5</v>
      </c>
      <c r="E132" s="20">
        <v>5</v>
      </c>
      <c r="F132" s="21">
        <f t="shared" si="4"/>
        <v>1.651</v>
      </c>
      <c r="G132" s="22"/>
      <c r="H132" s="20">
        <v>164</v>
      </c>
      <c r="I132" s="21">
        <f t="shared" si="5"/>
        <v>74.545454545454533</v>
      </c>
      <c r="J132" s="22"/>
      <c r="K132" s="21">
        <f t="shared" si="6"/>
        <v>27.348091274988352</v>
      </c>
      <c r="M132" s="27">
        <f>1-_xlfn.PERCENTRANK.EXC([1]Sheet1!$AQ$2:$AQ$860,K132,2)</f>
        <v>0.13</v>
      </c>
      <c r="O132" s="27">
        <f t="shared" si="7"/>
        <v>0.91779714158536618</v>
      </c>
    </row>
    <row r="133" spans="2:15" x14ac:dyDescent="0.25">
      <c r="B133" s="5">
        <v>26465</v>
      </c>
      <c r="D133" s="20">
        <v>5</v>
      </c>
      <c r="E133" s="20">
        <v>1</v>
      </c>
      <c r="F133" s="21">
        <f t="shared" ref="F133:F159" si="8">(D133*0.3048)+(E133*0.0254)</f>
        <v>1.5494000000000001</v>
      </c>
      <c r="G133" s="22"/>
      <c r="H133" s="20">
        <v>121</v>
      </c>
      <c r="I133" s="21">
        <f t="shared" ref="I133:I159" si="9">H133/2.2</f>
        <v>54.999999999999993</v>
      </c>
      <c r="J133" s="22"/>
      <c r="K133" s="21">
        <f t="shared" ref="K133:K159" si="10">I133/(F133^2)</f>
        <v>22.910553749083846</v>
      </c>
      <c r="M133" s="27">
        <f>1-_xlfn.PERCENTRANK.EXC([1]Sheet1!$AQ$2:$AQ$860,K133,2)</f>
        <v>0.35</v>
      </c>
      <c r="O133" s="27">
        <f t="shared" ref="O133:O159" si="11">25.1/K133</f>
        <v>1.0955649642909093</v>
      </c>
    </row>
    <row r="134" spans="2:15" x14ac:dyDescent="0.25">
      <c r="B134" s="5">
        <v>26469</v>
      </c>
      <c r="D134" s="20">
        <v>5</v>
      </c>
      <c r="E134" s="20">
        <v>2</v>
      </c>
      <c r="F134" s="21">
        <f t="shared" si="8"/>
        <v>1.5748</v>
      </c>
      <c r="G134" s="22"/>
      <c r="H134" s="20">
        <v>99</v>
      </c>
      <c r="I134" s="21">
        <f t="shared" si="9"/>
        <v>44.999999999999993</v>
      </c>
      <c r="J134" s="22"/>
      <c r="K134" s="21">
        <f t="shared" si="10"/>
        <v>18.145197580717738</v>
      </c>
      <c r="M134" s="27">
        <f>1-_xlfn.PERCENTRANK.EXC([1]Sheet1!$AQ$2:$AQ$860,K134,2)</f>
        <v>0.86</v>
      </c>
      <c r="O134" s="27">
        <f t="shared" si="11"/>
        <v>1.3832861223111115</v>
      </c>
    </row>
    <row r="135" spans="2:15" x14ac:dyDescent="0.25">
      <c r="B135" s="5">
        <v>26475</v>
      </c>
      <c r="D135" s="20">
        <v>5</v>
      </c>
      <c r="E135" s="20">
        <v>1</v>
      </c>
      <c r="F135" s="21">
        <f t="shared" si="8"/>
        <v>1.5494000000000001</v>
      </c>
      <c r="G135" s="22"/>
      <c r="H135" s="20">
        <v>108</v>
      </c>
      <c r="I135" s="21">
        <f t="shared" si="9"/>
        <v>49.090909090909086</v>
      </c>
      <c r="J135" s="22"/>
      <c r="K135" s="21">
        <f t="shared" si="10"/>
        <v>20.449089296702937</v>
      </c>
      <c r="M135" s="27">
        <f>1-_xlfn.PERCENTRANK.EXC([1]Sheet1!$AQ$2:$AQ$860,K135,2)</f>
        <v>0.59000000000000008</v>
      </c>
      <c r="O135" s="27">
        <f t="shared" si="11"/>
        <v>1.2274385248074076</v>
      </c>
    </row>
    <row r="136" spans="2:15" x14ac:dyDescent="0.25">
      <c r="B136" s="5">
        <v>26476</v>
      </c>
      <c r="D136" s="20">
        <v>5</v>
      </c>
      <c r="E136" s="20">
        <v>1</v>
      </c>
      <c r="F136" s="21">
        <f t="shared" si="8"/>
        <v>1.5494000000000001</v>
      </c>
      <c r="G136" s="22"/>
      <c r="H136" s="20">
        <v>122</v>
      </c>
      <c r="I136" s="21">
        <f t="shared" si="9"/>
        <v>55.454545454545453</v>
      </c>
      <c r="J136" s="22"/>
      <c r="K136" s="21">
        <f t="shared" si="10"/>
        <v>23.099897168497762</v>
      </c>
      <c r="M136" s="27">
        <f>1-_xlfn.PERCENTRANK.EXC([1]Sheet1!$AQ$2:$AQ$860,K136,2)</f>
        <v>0.32999999999999996</v>
      </c>
      <c r="O136" s="27">
        <f t="shared" si="11"/>
        <v>1.0865849236000003</v>
      </c>
    </row>
    <row r="137" spans="2:15" x14ac:dyDescent="0.25">
      <c r="B137" s="5">
        <v>26478</v>
      </c>
      <c r="D137" s="20">
        <v>5</v>
      </c>
      <c r="E137" s="20">
        <v>1</v>
      </c>
      <c r="F137" s="21">
        <f t="shared" si="8"/>
        <v>1.5494000000000001</v>
      </c>
      <c r="G137" s="22"/>
      <c r="H137" s="20">
        <v>99</v>
      </c>
      <c r="I137" s="21">
        <f t="shared" si="9"/>
        <v>44.999999999999993</v>
      </c>
      <c r="J137" s="22"/>
      <c r="K137" s="21">
        <f t="shared" si="10"/>
        <v>18.744998521977692</v>
      </c>
      <c r="M137" s="27">
        <f>1-_xlfn.PERCENTRANK.EXC([1]Sheet1!$AQ$2:$AQ$860,K137,2)</f>
        <v>0.81</v>
      </c>
      <c r="O137" s="27">
        <f t="shared" si="11"/>
        <v>1.3390238452444447</v>
      </c>
    </row>
    <row r="138" spans="2:15" x14ac:dyDescent="0.25">
      <c r="B138" s="5">
        <v>26493</v>
      </c>
      <c r="D138" s="20">
        <v>5</v>
      </c>
      <c r="E138" s="20">
        <v>1</v>
      </c>
      <c r="F138" s="21">
        <f t="shared" si="8"/>
        <v>1.5494000000000001</v>
      </c>
      <c r="G138" s="22"/>
      <c r="H138" s="20">
        <v>104</v>
      </c>
      <c r="I138" s="21">
        <f t="shared" si="9"/>
        <v>47.272727272727266</v>
      </c>
      <c r="J138" s="22"/>
      <c r="K138" s="21">
        <f t="shared" si="10"/>
        <v>19.691715619047272</v>
      </c>
      <c r="M138" s="27">
        <f>1-_xlfn.PERCENTRANK.EXC([1]Sheet1!$AQ$2:$AQ$860,K138,2)</f>
        <v>0.7</v>
      </c>
      <c r="O138" s="27">
        <f t="shared" si="11"/>
        <v>1.2746476988384619</v>
      </c>
    </row>
    <row r="139" spans="2:15" x14ac:dyDescent="0.25">
      <c r="B139" s="5">
        <v>26510</v>
      </c>
      <c r="D139" s="20">
        <v>5</v>
      </c>
      <c r="E139" s="20">
        <v>0.5</v>
      </c>
      <c r="F139" s="21">
        <f t="shared" si="8"/>
        <v>1.5367</v>
      </c>
      <c r="G139" s="22"/>
      <c r="H139" s="20">
        <v>117</v>
      </c>
      <c r="I139" s="21">
        <f t="shared" si="9"/>
        <v>53.18181818181818</v>
      </c>
      <c r="J139" s="22"/>
      <c r="K139" s="21">
        <f t="shared" si="10"/>
        <v>22.520861429078415</v>
      </c>
      <c r="M139" s="27">
        <f>1-_xlfn.PERCENTRANK.EXC([1]Sheet1!$AQ$2:$AQ$860,K139,2)</f>
        <v>0.38</v>
      </c>
      <c r="O139" s="27">
        <f t="shared" si="11"/>
        <v>1.1145221988529916</v>
      </c>
    </row>
    <row r="140" spans="2:15" x14ac:dyDescent="0.25">
      <c r="B140" s="5">
        <v>26519</v>
      </c>
      <c r="D140" s="20">
        <v>5</v>
      </c>
      <c r="E140" s="20">
        <v>7</v>
      </c>
      <c r="F140" s="21">
        <f t="shared" si="8"/>
        <v>1.7018</v>
      </c>
      <c r="G140" s="22"/>
      <c r="H140" s="20">
        <v>158</v>
      </c>
      <c r="I140" s="21">
        <f t="shared" si="9"/>
        <v>71.818181818181813</v>
      </c>
      <c r="J140" s="22"/>
      <c r="K140" s="21">
        <f t="shared" si="10"/>
        <v>24.798040644907712</v>
      </c>
      <c r="M140" s="27">
        <f>1-_xlfn.PERCENTRANK.EXC([1]Sheet1!$AQ$2:$AQ$860,K140,2)</f>
        <v>0.21999999999999997</v>
      </c>
      <c r="O140" s="27">
        <f t="shared" si="11"/>
        <v>1.0121767424860761</v>
      </c>
    </row>
    <row r="141" spans="2:15" x14ac:dyDescent="0.25">
      <c r="B141" s="5">
        <v>26532</v>
      </c>
      <c r="D141" s="20">
        <v>5</v>
      </c>
      <c r="E141" s="20">
        <v>3</v>
      </c>
      <c r="F141" s="21">
        <f t="shared" si="8"/>
        <v>1.6002000000000001</v>
      </c>
      <c r="G141" s="22"/>
      <c r="H141" s="20">
        <v>143</v>
      </c>
      <c r="I141" s="21">
        <f t="shared" si="9"/>
        <v>65</v>
      </c>
      <c r="J141" s="22"/>
      <c r="K141" s="21">
        <f t="shared" si="10"/>
        <v>25.384278533737213</v>
      </c>
      <c r="M141" s="27">
        <f>1-_xlfn.PERCENTRANK.EXC([1]Sheet1!$AQ$2:$AQ$860,K141,2)</f>
        <v>0.19999999999999996</v>
      </c>
      <c r="O141" s="27">
        <f t="shared" si="11"/>
        <v>0.98880100006153859</v>
      </c>
    </row>
    <row r="142" spans="2:15" x14ac:dyDescent="0.25">
      <c r="B142" s="5">
        <v>26563</v>
      </c>
      <c r="D142" s="20">
        <v>5</v>
      </c>
      <c r="E142" s="20">
        <v>0</v>
      </c>
      <c r="F142" s="21">
        <f t="shared" si="8"/>
        <v>1.524</v>
      </c>
      <c r="G142" s="22"/>
      <c r="H142" s="20">
        <v>103</v>
      </c>
      <c r="I142" s="21">
        <f t="shared" si="9"/>
        <v>46.818181818181813</v>
      </c>
      <c r="J142" s="22"/>
      <c r="K142" s="21">
        <f t="shared" si="10"/>
        <v>20.157868598565475</v>
      </c>
      <c r="M142" s="27">
        <f>1-_xlfn.PERCENTRANK.EXC([1]Sheet1!$AQ$2:$AQ$860,K142,2)</f>
        <v>0.62</v>
      </c>
      <c r="O142" s="27">
        <f t="shared" si="11"/>
        <v>1.2451713273786411</v>
      </c>
    </row>
    <row r="143" spans="2:15" x14ac:dyDescent="0.25">
      <c r="B143" s="5">
        <v>26565</v>
      </c>
      <c r="D143" s="20">
        <v>5</v>
      </c>
      <c r="E143" s="20">
        <v>6</v>
      </c>
      <c r="F143" s="21">
        <f t="shared" si="8"/>
        <v>1.6764000000000001</v>
      </c>
      <c r="G143" s="22"/>
      <c r="H143" s="20">
        <v>126</v>
      </c>
      <c r="I143" s="21">
        <f t="shared" si="9"/>
        <v>57.272727272727266</v>
      </c>
      <c r="J143" s="22"/>
      <c r="K143" s="21">
        <f t="shared" si="10"/>
        <v>20.37945473336476</v>
      </c>
      <c r="M143" s="27">
        <f>1-_xlfn.PERCENTRANK.EXC([1]Sheet1!$AQ$2:$AQ$860,K143,2)</f>
        <v>0.6</v>
      </c>
      <c r="O143" s="27">
        <f t="shared" si="11"/>
        <v>1.2316325597714288</v>
      </c>
    </row>
    <row r="144" spans="2:15" x14ac:dyDescent="0.25">
      <c r="B144" s="5">
        <v>26575</v>
      </c>
      <c r="D144" s="20">
        <v>5</v>
      </c>
      <c r="E144" s="20">
        <v>6</v>
      </c>
      <c r="F144" s="21">
        <f t="shared" si="8"/>
        <v>1.6764000000000001</v>
      </c>
      <c r="G144" s="22"/>
      <c r="H144" s="20">
        <v>126</v>
      </c>
      <c r="I144" s="21">
        <f t="shared" si="9"/>
        <v>57.272727272727266</v>
      </c>
      <c r="J144" s="22"/>
      <c r="K144" s="21">
        <f t="shared" si="10"/>
        <v>20.37945473336476</v>
      </c>
      <c r="M144" s="27">
        <f>1-_xlfn.PERCENTRANK.EXC([1]Sheet1!$AQ$2:$AQ$860,K144,2)</f>
        <v>0.6</v>
      </c>
      <c r="O144" s="27">
        <f t="shared" si="11"/>
        <v>1.2316325597714288</v>
      </c>
    </row>
    <row r="145" spans="2:15" x14ac:dyDescent="0.25">
      <c r="B145" s="5">
        <v>26580</v>
      </c>
      <c r="D145" s="20">
        <v>5</v>
      </c>
      <c r="E145" s="20">
        <v>2</v>
      </c>
      <c r="F145" s="21">
        <f t="shared" si="8"/>
        <v>1.5748</v>
      </c>
      <c r="G145" s="22"/>
      <c r="H145" s="20">
        <v>112</v>
      </c>
      <c r="I145" s="21">
        <f t="shared" si="9"/>
        <v>50.909090909090907</v>
      </c>
      <c r="J145" s="22"/>
      <c r="K145" s="21">
        <f t="shared" si="10"/>
        <v>20.527900293337243</v>
      </c>
      <c r="M145" s="27">
        <f>1-_xlfn.PERCENTRANK.EXC([1]Sheet1!$AQ$2:$AQ$860,K145,2)</f>
        <v>0.58000000000000007</v>
      </c>
      <c r="O145" s="27">
        <f t="shared" si="11"/>
        <v>1.2227261259714286</v>
      </c>
    </row>
    <row r="146" spans="2:15" x14ac:dyDescent="0.25">
      <c r="B146" s="5">
        <v>26597</v>
      </c>
      <c r="D146" s="20">
        <v>5</v>
      </c>
      <c r="E146" s="20">
        <v>1</v>
      </c>
      <c r="F146" s="21">
        <f t="shared" si="8"/>
        <v>1.5494000000000001</v>
      </c>
      <c r="G146" s="22"/>
      <c r="H146" s="20">
        <v>185</v>
      </c>
      <c r="I146" s="21">
        <f t="shared" si="9"/>
        <v>84.090909090909079</v>
      </c>
      <c r="J146" s="22"/>
      <c r="K146" s="21">
        <f t="shared" si="10"/>
        <v>35.028532591574475</v>
      </c>
      <c r="M146" s="27">
        <f>1-_xlfn.PERCENTRANK.EXC([1]Sheet1!$AQ$2:$AQ$860,K146,2)</f>
        <v>2.0000000000000018E-2</v>
      </c>
      <c r="O146" s="27">
        <f t="shared" si="11"/>
        <v>0.71655870637405417</v>
      </c>
    </row>
    <row r="147" spans="2:15" x14ac:dyDescent="0.25">
      <c r="B147" s="5">
        <v>26617</v>
      </c>
      <c r="D147" s="20">
        <v>5</v>
      </c>
      <c r="E147" s="20">
        <v>4</v>
      </c>
      <c r="F147" s="21">
        <f t="shared" si="8"/>
        <v>1.6255999999999999</v>
      </c>
      <c r="G147" s="22"/>
      <c r="H147" s="20">
        <v>158</v>
      </c>
      <c r="I147" s="21">
        <f t="shared" si="9"/>
        <v>71.818181818181813</v>
      </c>
      <c r="J147" s="22"/>
      <c r="K147" s="21">
        <f t="shared" si="10"/>
        <v>27.17734483764422</v>
      </c>
      <c r="M147" s="27">
        <f>1-_xlfn.PERCENTRANK.EXC([1]Sheet1!$AQ$2:$AQ$860,K147,2)</f>
        <v>0.14000000000000001</v>
      </c>
      <c r="O147" s="27">
        <f t="shared" si="11"/>
        <v>0.92356336315949372</v>
      </c>
    </row>
    <row r="148" spans="2:15" x14ac:dyDescent="0.25">
      <c r="B148" s="5">
        <v>26618</v>
      </c>
      <c r="D148" s="20">
        <v>5</v>
      </c>
      <c r="E148" s="20">
        <v>6</v>
      </c>
      <c r="F148" s="21">
        <f t="shared" si="8"/>
        <v>1.6764000000000001</v>
      </c>
      <c r="G148" s="22"/>
      <c r="H148" s="20">
        <v>130</v>
      </c>
      <c r="I148" s="21">
        <f t="shared" si="9"/>
        <v>59.090909090909086</v>
      </c>
      <c r="J148" s="22"/>
      <c r="K148" s="21">
        <f t="shared" si="10"/>
        <v>21.026421550296977</v>
      </c>
      <c r="M148" s="27">
        <f>1-_xlfn.PERCENTRANK.EXC([1]Sheet1!$AQ$2:$AQ$860,K148,2)</f>
        <v>0.53</v>
      </c>
      <c r="O148" s="27">
        <f t="shared" si="11"/>
        <v>1.1937361733169232</v>
      </c>
    </row>
    <row r="149" spans="2:15" x14ac:dyDescent="0.25">
      <c r="B149" s="5">
        <v>26657</v>
      </c>
      <c r="D149" s="20">
        <v>5</v>
      </c>
      <c r="E149" s="20">
        <v>0</v>
      </c>
      <c r="F149" s="21">
        <f t="shared" si="8"/>
        <v>1.524</v>
      </c>
      <c r="G149" s="22"/>
      <c r="H149" s="20">
        <v>86</v>
      </c>
      <c r="I149" s="21">
        <f t="shared" si="9"/>
        <v>39.090909090909086</v>
      </c>
      <c r="J149" s="22"/>
      <c r="K149" s="21">
        <f t="shared" si="10"/>
        <v>16.830841742491561</v>
      </c>
      <c r="M149" s="27">
        <f>1-_xlfn.PERCENTRANK.EXC([1]Sheet1!$AQ$2:$AQ$860,K149,2)</f>
        <v>0.95</v>
      </c>
      <c r="O149" s="27">
        <f t="shared" si="11"/>
        <v>1.4913098455813958</v>
      </c>
    </row>
    <row r="150" spans="2:15" x14ac:dyDescent="0.25">
      <c r="B150" s="5">
        <v>26659</v>
      </c>
      <c r="D150" s="20">
        <v>5</v>
      </c>
      <c r="E150" s="20">
        <v>4</v>
      </c>
      <c r="F150" s="21">
        <f t="shared" si="8"/>
        <v>1.6255999999999999</v>
      </c>
      <c r="G150" s="22"/>
      <c r="H150" s="20">
        <v>179</v>
      </c>
      <c r="I150" s="21">
        <f t="shared" si="9"/>
        <v>81.36363636363636</v>
      </c>
      <c r="J150" s="22"/>
      <c r="K150" s="21">
        <f t="shared" si="10"/>
        <v>30.789523581888073</v>
      </c>
      <c r="M150" s="27">
        <f>1-_xlfn.PERCENTRANK.EXC([1]Sheet1!$AQ$2:$AQ$860,K150,2)</f>
        <v>5.0000000000000044E-2</v>
      </c>
      <c r="O150" s="27">
        <f t="shared" si="11"/>
        <v>0.81521235407374304</v>
      </c>
    </row>
    <row r="151" spans="2:15" x14ac:dyDescent="0.25">
      <c r="B151" s="5">
        <v>26663</v>
      </c>
      <c r="D151" s="20">
        <v>5</v>
      </c>
      <c r="E151" s="20">
        <v>4</v>
      </c>
      <c r="F151" s="21">
        <f t="shared" si="8"/>
        <v>1.6255999999999999</v>
      </c>
      <c r="G151" s="22"/>
      <c r="H151" s="20">
        <v>122</v>
      </c>
      <c r="I151" s="21">
        <f t="shared" si="9"/>
        <v>55.454545454545453</v>
      </c>
      <c r="J151" s="22"/>
      <c r="K151" s="21">
        <f t="shared" si="10"/>
        <v>20.985038418940473</v>
      </c>
      <c r="M151" s="27">
        <f>1-_xlfn.PERCENTRANK.EXC([1]Sheet1!$AQ$2:$AQ$860,K151,2)</f>
        <v>0.54</v>
      </c>
      <c r="O151" s="27">
        <f t="shared" si="11"/>
        <v>1.1960902572065575</v>
      </c>
    </row>
    <row r="152" spans="2:15" x14ac:dyDescent="0.25">
      <c r="B152" s="5">
        <v>26675</v>
      </c>
      <c r="D152" s="20">
        <v>5</v>
      </c>
      <c r="E152" s="20">
        <v>3</v>
      </c>
      <c r="F152" s="21">
        <f t="shared" si="8"/>
        <v>1.6002000000000001</v>
      </c>
      <c r="G152" s="22"/>
      <c r="H152" s="20">
        <v>116</v>
      </c>
      <c r="I152" s="21">
        <f t="shared" si="9"/>
        <v>52.72727272727272</v>
      </c>
      <c r="J152" s="22"/>
      <c r="K152" s="21">
        <f t="shared" si="10"/>
        <v>20.591442726667946</v>
      </c>
      <c r="M152" s="27">
        <f>1-_xlfn.PERCENTRANK.EXC([1]Sheet1!$AQ$2:$AQ$860,K152,2)</f>
        <v>0.58000000000000007</v>
      </c>
      <c r="O152" s="27">
        <f t="shared" si="11"/>
        <v>1.218952956972414</v>
      </c>
    </row>
    <row r="153" spans="2:15" x14ac:dyDescent="0.25">
      <c r="B153" s="5">
        <v>26677</v>
      </c>
      <c r="D153" s="20">
        <v>5</v>
      </c>
      <c r="E153" s="20">
        <v>6</v>
      </c>
      <c r="F153" s="21">
        <f t="shared" si="8"/>
        <v>1.6764000000000001</v>
      </c>
      <c r="G153" s="22"/>
      <c r="H153" s="20">
        <v>170</v>
      </c>
      <c r="I153" s="21">
        <f t="shared" si="9"/>
        <v>77.272727272727266</v>
      </c>
      <c r="J153" s="22"/>
      <c r="K153" s="21">
        <f t="shared" si="10"/>
        <v>27.496089719619121</v>
      </c>
      <c r="M153" s="27">
        <f>1-_xlfn.PERCENTRANK.EXC([1]Sheet1!$AQ$2:$AQ$860,K153,2)</f>
        <v>0.12</v>
      </c>
      <c r="O153" s="27">
        <f t="shared" si="11"/>
        <v>0.91285707371294134</v>
      </c>
    </row>
    <row r="154" spans="2:15" x14ac:dyDescent="0.25">
      <c r="B154" s="5">
        <v>26679</v>
      </c>
      <c r="D154" s="20">
        <v>5</v>
      </c>
      <c r="E154" s="20">
        <v>2</v>
      </c>
      <c r="F154" s="21">
        <f t="shared" si="8"/>
        <v>1.5748</v>
      </c>
      <c r="G154" s="22"/>
      <c r="H154" s="20">
        <v>110</v>
      </c>
      <c r="I154" s="21">
        <f t="shared" si="9"/>
        <v>49.999999999999993</v>
      </c>
      <c r="J154" s="22"/>
      <c r="K154" s="21">
        <f t="shared" si="10"/>
        <v>20.161330645241932</v>
      </c>
      <c r="M154" s="27">
        <f>1-_xlfn.PERCENTRANK.EXC([1]Sheet1!$AQ$2:$AQ$860,K154,2)</f>
        <v>0.62</v>
      </c>
      <c r="O154" s="27">
        <f t="shared" si="11"/>
        <v>1.2449575100800003</v>
      </c>
    </row>
    <row r="155" spans="2:15" x14ac:dyDescent="0.25">
      <c r="B155" s="5">
        <v>26681</v>
      </c>
      <c r="D155" s="20">
        <v>5</v>
      </c>
      <c r="E155" s="20">
        <v>5</v>
      </c>
      <c r="F155" s="21">
        <f t="shared" si="8"/>
        <v>1.651</v>
      </c>
      <c r="G155" s="22"/>
      <c r="H155" s="20">
        <v>159</v>
      </c>
      <c r="I155" s="21">
        <f t="shared" si="9"/>
        <v>72.272727272727266</v>
      </c>
      <c r="J155" s="22"/>
      <c r="K155" s="21">
        <f t="shared" si="10"/>
        <v>26.514308004409443</v>
      </c>
      <c r="M155" s="27">
        <f>1-_xlfn.PERCENTRANK.EXC([1]Sheet1!$AQ$2:$AQ$860,K155,2)</f>
        <v>0.16000000000000003</v>
      </c>
      <c r="O155" s="27">
        <f t="shared" si="11"/>
        <v>0.94665868691823918</v>
      </c>
    </row>
    <row r="156" spans="2:15" x14ac:dyDescent="0.25">
      <c r="B156" s="5">
        <v>26707</v>
      </c>
      <c r="D156" s="20">
        <v>5</v>
      </c>
      <c r="E156" s="20">
        <v>2</v>
      </c>
      <c r="F156" s="21">
        <f t="shared" si="8"/>
        <v>1.5748</v>
      </c>
      <c r="G156" s="22"/>
      <c r="H156" s="20">
        <v>107</v>
      </c>
      <c r="I156" s="21">
        <f t="shared" si="9"/>
        <v>48.636363636363633</v>
      </c>
      <c r="J156" s="22"/>
      <c r="K156" s="21">
        <f t="shared" si="10"/>
        <v>19.611476173098971</v>
      </c>
      <c r="M156" s="27">
        <f>1-_xlfn.PERCENTRANK.EXC([1]Sheet1!$AQ$2:$AQ$860,K156,2)</f>
        <v>0.7</v>
      </c>
      <c r="O156" s="27">
        <f t="shared" si="11"/>
        <v>1.2798628608299067</v>
      </c>
    </row>
    <row r="157" spans="2:15" x14ac:dyDescent="0.25">
      <c r="B157" s="5">
        <v>26712</v>
      </c>
      <c r="D157" s="20">
        <v>5</v>
      </c>
      <c r="E157" s="20">
        <v>9</v>
      </c>
      <c r="F157" s="21">
        <f t="shared" si="8"/>
        <v>1.7525999999999999</v>
      </c>
      <c r="G157" s="22"/>
      <c r="H157" s="20">
        <v>138</v>
      </c>
      <c r="I157" s="21">
        <f t="shared" si="9"/>
        <v>62.72727272727272</v>
      </c>
      <c r="J157" s="22"/>
      <c r="K157" s="21">
        <f t="shared" si="10"/>
        <v>20.42164822142556</v>
      </c>
      <c r="M157" s="27">
        <f>1-_xlfn.PERCENTRANK.EXC([1]Sheet1!$AQ$2:$AQ$860,K157,2)</f>
        <v>0.59000000000000008</v>
      </c>
      <c r="O157" s="27">
        <f t="shared" si="11"/>
        <v>1.2290878644000001</v>
      </c>
    </row>
    <row r="158" spans="2:15" x14ac:dyDescent="0.25">
      <c r="B158" s="5">
        <v>26753</v>
      </c>
      <c r="D158" s="20">
        <v>5</v>
      </c>
      <c r="E158" s="20">
        <v>7</v>
      </c>
      <c r="F158" s="21">
        <f t="shared" si="8"/>
        <v>1.7018</v>
      </c>
      <c r="G158" s="22"/>
      <c r="H158" s="20">
        <v>150</v>
      </c>
      <c r="I158" s="21">
        <f t="shared" si="9"/>
        <v>68.181818181818173</v>
      </c>
      <c r="J158" s="22"/>
      <c r="K158" s="21">
        <f t="shared" si="10"/>
        <v>23.54244365022884</v>
      </c>
      <c r="M158" s="27">
        <f>1-_xlfn.PERCENTRANK.EXC([1]Sheet1!$AQ$2:$AQ$860,K158,2)</f>
        <v>0.30000000000000004</v>
      </c>
      <c r="O158" s="27">
        <f t="shared" si="11"/>
        <v>1.0661595020853334</v>
      </c>
    </row>
    <row r="159" spans="2:15" x14ac:dyDescent="0.25">
      <c r="B159" s="5">
        <v>28187</v>
      </c>
      <c r="D159" s="20">
        <v>5</v>
      </c>
      <c r="E159" s="20">
        <v>3</v>
      </c>
      <c r="F159" s="21">
        <f t="shared" si="8"/>
        <v>1.6002000000000001</v>
      </c>
      <c r="G159" s="22"/>
      <c r="H159" s="20">
        <v>96</v>
      </c>
      <c r="I159" s="21">
        <f t="shared" si="9"/>
        <v>43.636363636363633</v>
      </c>
      <c r="J159" s="22"/>
      <c r="K159" s="21">
        <f t="shared" si="10"/>
        <v>17.041193980690714</v>
      </c>
      <c r="M159" s="27">
        <f>1-_xlfn.PERCENTRANK.EXC([1]Sheet1!$AQ$2:$AQ$860,K159,2)</f>
        <v>0.94</v>
      </c>
      <c r="O159" s="27">
        <f t="shared" si="11"/>
        <v>1.4729014896750003</v>
      </c>
    </row>
    <row r="160" spans="2:15" x14ac:dyDescent="0.25">
      <c r="I160" s="23"/>
    </row>
  </sheetData>
  <sheetProtection selectLockedCells="1"/>
  <mergeCells count="2">
    <mergeCell ref="D2:F2"/>
    <mergeCell ref="H2:I2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0"/>
  <sheetViews>
    <sheetView workbookViewId="0">
      <selection activeCell="N7" sqref="N7"/>
    </sheetView>
  </sheetViews>
  <sheetFormatPr defaultRowHeight="15" x14ac:dyDescent="0.25"/>
  <cols>
    <col min="1" max="1" width="9.140625" style="5"/>
    <col min="2" max="2" width="11" style="5" customWidth="1"/>
    <col min="3" max="3" width="9.140625" style="5"/>
    <col min="4" max="4" width="9.140625" style="4"/>
    <col min="5" max="5" width="9.28515625" style="4" customWidth="1"/>
    <col min="6" max="6" width="16.28515625" style="5" customWidth="1"/>
    <col min="7" max="7" width="9.140625" style="5"/>
    <col min="8" max="8" width="9.140625" style="4"/>
    <col min="9" max="12" width="9.140625" style="5"/>
    <col min="13" max="13" width="16.42578125" style="5" bestFit="1" customWidth="1"/>
    <col min="14" max="14" width="9.140625" style="5"/>
    <col min="15" max="15" width="29.140625" style="5" bestFit="1" customWidth="1"/>
    <col min="16" max="16384" width="9.140625" style="5"/>
  </cols>
  <sheetData>
    <row r="2" spans="2:15" ht="15.75" x14ac:dyDescent="0.25">
      <c r="B2" s="17"/>
      <c r="C2" s="17"/>
      <c r="D2" s="39" t="s">
        <v>69</v>
      </c>
      <c r="E2" s="39"/>
      <c r="F2" s="39"/>
      <c r="G2" s="17"/>
      <c r="H2" s="39" t="s">
        <v>73</v>
      </c>
      <c r="I2" s="39"/>
      <c r="J2" s="17"/>
      <c r="K2" s="15" t="s">
        <v>76</v>
      </c>
      <c r="L2" s="11"/>
      <c r="M2" s="26" t="s">
        <v>84</v>
      </c>
      <c r="N2" s="14"/>
      <c r="O2" s="26" t="s">
        <v>84</v>
      </c>
    </row>
    <row r="3" spans="2:15" ht="15.75" x14ac:dyDescent="0.25">
      <c r="B3" s="14" t="s">
        <v>48</v>
      </c>
      <c r="C3" s="17"/>
      <c r="D3" s="16" t="s">
        <v>70</v>
      </c>
      <c r="E3" s="16" t="s">
        <v>71</v>
      </c>
      <c r="F3" s="14" t="s">
        <v>72</v>
      </c>
      <c r="G3" s="14"/>
      <c r="H3" s="16" t="s">
        <v>74</v>
      </c>
      <c r="I3" s="14" t="s">
        <v>75</v>
      </c>
      <c r="J3" s="17"/>
      <c r="K3" s="14" t="s">
        <v>80</v>
      </c>
      <c r="M3" s="14" t="s">
        <v>86</v>
      </c>
      <c r="N3" s="14"/>
      <c r="O3" s="14" t="s">
        <v>88</v>
      </c>
    </row>
    <row r="4" spans="2:15" x14ac:dyDescent="0.25">
      <c r="B4" s="5">
        <v>21405</v>
      </c>
      <c r="D4" s="4">
        <v>5</v>
      </c>
      <c r="E4" s="4">
        <v>2</v>
      </c>
      <c r="F4" s="23">
        <f>(D4*0.3048)+(E4*0.0254)</f>
        <v>1.5748</v>
      </c>
      <c r="H4" s="4">
        <v>98</v>
      </c>
      <c r="I4" s="23">
        <f>H4/2.2</f>
        <v>44.54545454545454</v>
      </c>
      <c r="K4" s="23">
        <f>I4/(F4^2)</f>
        <v>17.961912756670085</v>
      </c>
      <c r="M4" s="27">
        <f>1-_xlfn.PERCENTRANK.EXC([1]Sheet1!$AQ$2:$AQ$860,K4,2)</f>
        <v>0.88</v>
      </c>
      <c r="O4" s="27">
        <f>25.1/K4</f>
        <v>1.3974012868244901</v>
      </c>
    </row>
    <row r="5" spans="2:15" x14ac:dyDescent="0.25">
      <c r="B5" s="5">
        <v>21665</v>
      </c>
      <c r="D5" s="4">
        <v>5</v>
      </c>
      <c r="E5" s="4">
        <v>3</v>
      </c>
      <c r="F5" s="23">
        <f t="shared" ref="F5:F68" si="0">(D5*0.3048)+(E5*0.0254)</f>
        <v>1.6002000000000001</v>
      </c>
      <c r="H5" s="4">
        <v>108</v>
      </c>
      <c r="I5" s="23">
        <f t="shared" ref="I5:I68" si="1">H5/2.2</f>
        <v>49.090909090909086</v>
      </c>
      <c r="K5" s="23">
        <f t="shared" ref="K5:K68" si="2">I5/(F5^2)</f>
        <v>19.171343228277056</v>
      </c>
      <c r="M5" s="27">
        <f>1-_xlfn.PERCENTRANK.EXC([1]Sheet1!$AQ$2:$AQ$860,K5,2)</f>
        <v>0.77</v>
      </c>
      <c r="O5" s="27">
        <f t="shared" ref="O5:O68" si="3">25.1/K5</f>
        <v>1.3092457686000001</v>
      </c>
    </row>
    <row r="6" spans="2:15" x14ac:dyDescent="0.25">
      <c r="B6" s="5">
        <v>21715</v>
      </c>
      <c r="D6" s="4">
        <v>5</v>
      </c>
      <c r="E6" s="4">
        <v>2</v>
      </c>
      <c r="F6" s="23">
        <f t="shared" si="0"/>
        <v>1.5748</v>
      </c>
      <c r="H6" s="4">
        <v>105</v>
      </c>
      <c r="I6" s="23">
        <f t="shared" si="1"/>
        <v>47.727272727272727</v>
      </c>
      <c r="K6" s="23">
        <f t="shared" si="2"/>
        <v>19.244906525003667</v>
      </c>
      <c r="M6" s="27">
        <f>1-_xlfn.PERCENTRANK.EXC([1]Sheet1!$AQ$2:$AQ$860,K6,2)</f>
        <v>0.76</v>
      </c>
      <c r="O6" s="27">
        <f t="shared" si="3"/>
        <v>1.3042412010361903</v>
      </c>
    </row>
    <row r="7" spans="2:15" x14ac:dyDescent="0.25">
      <c r="B7" s="5">
        <v>22072</v>
      </c>
      <c r="D7" s="4">
        <v>5</v>
      </c>
      <c r="E7" s="4">
        <v>6</v>
      </c>
      <c r="F7" s="23">
        <f t="shared" si="0"/>
        <v>1.6764000000000001</v>
      </c>
      <c r="H7" s="4">
        <v>110</v>
      </c>
      <c r="I7" s="23">
        <f t="shared" si="1"/>
        <v>49.999999999999993</v>
      </c>
      <c r="K7" s="23">
        <f t="shared" si="2"/>
        <v>17.791587465635899</v>
      </c>
      <c r="M7" s="27">
        <f>1-_xlfn.PERCENTRANK.EXC([1]Sheet1!$AQ$2:$AQ$860,K7,2)</f>
        <v>0.9</v>
      </c>
      <c r="O7" s="27">
        <f t="shared" si="3"/>
        <v>1.4107791139200005</v>
      </c>
    </row>
    <row r="8" spans="2:15" x14ac:dyDescent="0.25">
      <c r="B8" s="5">
        <v>22330</v>
      </c>
      <c r="D8" s="4">
        <v>5</v>
      </c>
      <c r="E8" s="4">
        <v>7</v>
      </c>
      <c r="F8" s="23">
        <f t="shared" si="0"/>
        <v>1.7018</v>
      </c>
      <c r="H8" s="4">
        <v>124</v>
      </c>
      <c r="I8" s="23">
        <f t="shared" si="1"/>
        <v>56.36363636363636</v>
      </c>
      <c r="K8" s="23">
        <f t="shared" si="2"/>
        <v>19.461753417522509</v>
      </c>
      <c r="M8" s="27">
        <f>1-_xlfn.PERCENTRANK.EXC([1]Sheet1!$AQ$2:$AQ$860,K8,2)</f>
        <v>0.73</v>
      </c>
      <c r="O8" s="27">
        <f t="shared" si="3"/>
        <v>1.2897090751032259</v>
      </c>
    </row>
    <row r="9" spans="2:15" x14ac:dyDescent="0.25">
      <c r="B9" s="5">
        <v>23772</v>
      </c>
      <c r="D9" s="4">
        <v>5</v>
      </c>
      <c r="E9" s="4">
        <v>2</v>
      </c>
      <c r="F9" s="23">
        <f t="shared" si="0"/>
        <v>1.5748</v>
      </c>
      <c r="H9" s="4">
        <v>98</v>
      </c>
      <c r="I9" s="23">
        <f t="shared" si="1"/>
        <v>44.54545454545454</v>
      </c>
      <c r="K9" s="23">
        <f t="shared" si="2"/>
        <v>17.961912756670085</v>
      </c>
      <c r="M9" s="27">
        <f>1-_xlfn.PERCENTRANK.EXC([1]Sheet1!$AQ$2:$AQ$860,K9,2)</f>
        <v>0.88</v>
      </c>
      <c r="O9" s="27">
        <f t="shared" si="3"/>
        <v>1.3974012868244901</v>
      </c>
    </row>
    <row r="10" spans="2:15" x14ac:dyDescent="0.25">
      <c r="B10" s="5">
        <v>23874</v>
      </c>
      <c r="D10" s="4">
        <v>5</v>
      </c>
      <c r="E10" s="4">
        <v>2.5</v>
      </c>
      <c r="F10" s="23">
        <f t="shared" si="0"/>
        <v>1.5874999999999999</v>
      </c>
      <c r="H10" s="4">
        <v>126</v>
      </c>
      <c r="I10" s="23">
        <f t="shared" si="1"/>
        <v>57.272727272727266</v>
      </c>
      <c r="K10" s="23">
        <f t="shared" si="2"/>
        <v>22.725863633545448</v>
      </c>
      <c r="M10" s="27">
        <f>1-_xlfn.PERCENTRANK.EXC([1]Sheet1!$AQ$2:$AQ$860,K10,2)</f>
        <v>0.37</v>
      </c>
      <c r="O10" s="27">
        <f t="shared" si="3"/>
        <v>1.1044684771825397</v>
      </c>
    </row>
    <row r="11" spans="2:15" x14ac:dyDescent="0.25">
      <c r="B11" s="5">
        <v>23976</v>
      </c>
      <c r="D11" s="4">
        <v>5</v>
      </c>
      <c r="E11" s="4">
        <v>6</v>
      </c>
      <c r="F11" s="23">
        <f t="shared" si="0"/>
        <v>1.6764000000000001</v>
      </c>
      <c r="H11" s="4">
        <v>133</v>
      </c>
      <c r="I11" s="23">
        <f t="shared" si="1"/>
        <v>60.454545454545446</v>
      </c>
      <c r="K11" s="23">
        <f t="shared" si="2"/>
        <v>21.511646662996135</v>
      </c>
      <c r="M11" s="27">
        <f>1-_xlfn.PERCENTRANK.EXC([1]Sheet1!$AQ$2:$AQ$860,K11,2)</f>
        <v>0.47</v>
      </c>
      <c r="O11" s="27">
        <f t="shared" si="3"/>
        <v>1.1668097934676696</v>
      </c>
    </row>
    <row r="12" spans="2:15" x14ac:dyDescent="0.25">
      <c r="B12" s="5">
        <v>23978</v>
      </c>
      <c r="D12" s="4">
        <v>5</v>
      </c>
      <c r="E12" s="4">
        <v>3</v>
      </c>
      <c r="F12" s="23">
        <f t="shared" si="0"/>
        <v>1.6002000000000001</v>
      </c>
      <c r="H12" s="4">
        <v>108</v>
      </c>
      <c r="I12" s="23">
        <f t="shared" si="1"/>
        <v>49.090909090909086</v>
      </c>
      <c r="K12" s="23">
        <f t="shared" si="2"/>
        <v>19.171343228277056</v>
      </c>
      <c r="M12" s="27">
        <f>1-_xlfn.PERCENTRANK.EXC([1]Sheet1!$AQ$2:$AQ$860,K12,2)</f>
        <v>0.77</v>
      </c>
      <c r="O12" s="27">
        <f t="shared" si="3"/>
        <v>1.3092457686000001</v>
      </c>
    </row>
    <row r="13" spans="2:15" x14ac:dyDescent="0.25">
      <c r="B13" s="5">
        <v>24050</v>
      </c>
      <c r="D13" s="4">
        <v>5</v>
      </c>
      <c r="E13" s="4">
        <v>5</v>
      </c>
      <c r="F13" s="23">
        <f t="shared" si="0"/>
        <v>1.651</v>
      </c>
      <c r="H13" s="4">
        <v>163</v>
      </c>
      <c r="I13" s="23">
        <f t="shared" si="1"/>
        <v>74.090909090909079</v>
      </c>
      <c r="K13" s="23">
        <f t="shared" si="2"/>
        <v>27.181334620872573</v>
      </c>
      <c r="M13" s="27">
        <f>1-_xlfn.PERCENTRANK.EXC([1]Sheet1!$AQ$2:$AQ$860,K13,2)</f>
        <v>0.14000000000000001</v>
      </c>
      <c r="O13" s="27">
        <f t="shared" si="3"/>
        <v>0.9234277988957057</v>
      </c>
    </row>
    <row r="14" spans="2:15" x14ac:dyDescent="0.25">
      <c r="B14" s="5">
        <v>24276</v>
      </c>
      <c r="D14" s="4">
        <v>5</v>
      </c>
      <c r="E14" s="4">
        <v>2.5</v>
      </c>
      <c r="F14" s="23">
        <f t="shared" si="0"/>
        <v>1.5874999999999999</v>
      </c>
      <c r="H14" s="4">
        <v>147</v>
      </c>
      <c r="I14" s="23">
        <f t="shared" si="1"/>
        <v>66.818181818181813</v>
      </c>
      <c r="K14" s="23">
        <f t="shared" si="2"/>
        <v>26.513507572469688</v>
      </c>
      <c r="M14" s="27">
        <f>1-_xlfn.PERCENTRANK.EXC([1]Sheet1!$AQ$2:$AQ$860,K14,2)</f>
        <v>0.16000000000000003</v>
      </c>
      <c r="O14" s="27">
        <f t="shared" si="3"/>
        <v>0.9466872661564627</v>
      </c>
    </row>
    <row r="15" spans="2:15" x14ac:dyDescent="0.25">
      <c r="B15" s="5">
        <v>24356</v>
      </c>
      <c r="D15" s="4">
        <v>4</v>
      </c>
      <c r="E15" s="4">
        <v>10</v>
      </c>
      <c r="F15" s="23">
        <f t="shared" si="0"/>
        <v>1.4732000000000001</v>
      </c>
      <c r="H15" s="4">
        <v>124</v>
      </c>
      <c r="I15" s="23">
        <f t="shared" si="1"/>
        <v>56.36363636363636</v>
      </c>
      <c r="K15" s="23">
        <f t="shared" si="2"/>
        <v>25.970217327960324</v>
      </c>
      <c r="M15" s="27">
        <f>1-_xlfn.PERCENTRANK.EXC([1]Sheet1!$AQ$2:$AQ$860,K15,2)</f>
        <v>0.18000000000000005</v>
      </c>
      <c r="O15" s="27">
        <f t="shared" si="3"/>
        <v>0.96649171945806478</v>
      </c>
    </row>
    <row r="16" spans="2:15" x14ac:dyDescent="0.25">
      <c r="B16" s="5">
        <v>24512</v>
      </c>
      <c r="D16" s="4">
        <v>4</v>
      </c>
      <c r="E16" s="4">
        <v>11</v>
      </c>
      <c r="F16" s="23">
        <f t="shared" si="0"/>
        <v>1.4986000000000002</v>
      </c>
      <c r="H16" s="4">
        <v>152</v>
      </c>
      <c r="I16" s="23">
        <f t="shared" si="1"/>
        <v>69.090909090909079</v>
      </c>
      <c r="K16" s="23">
        <f t="shared" si="2"/>
        <v>30.764470920182589</v>
      </c>
      <c r="M16" s="27">
        <f>1-_xlfn.PERCENTRANK.EXC([1]Sheet1!$AQ$2:$AQ$860,K16,2)</f>
        <v>5.0000000000000044E-2</v>
      </c>
      <c r="O16" s="27">
        <f t="shared" si="3"/>
        <v>0.81587621204736882</v>
      </c>
    </row>
    <row r="17" spans="2:15" x14ac:dyDescent="0.25">
      <c r="B17" s="5">
        <v>24658</v>
      </c>
      <c r="D17" s="4">
        <v>5</v>
      </c>
      <c r="E17" s="4">
        <v>4</v>
      </c>
      <c r="F17" s="23">
        <f t="shared" si="0"/>
        <v>1.6255999999999999</v>
      </c>
      <c r="H17" s="4">
        <v>110</v>
      </c>
      <c r="I17" s="23">
        <f t="shared" si="1"/>
        <v>49.999999999999993</v>
      </c>
      <c r="K17" s="23">
        <f t="shared" si="2"/>
        <v>18.920936279372558</v>
      </c>
      <c r="M17" s="27">
        <f>1-_xlfn.PERCENTRANK.EXC([1]Sheet1!$AQ$2:$AQ$860,K17,2)</f>
        <v>0.79</v>
      </c>
      <c r="O17" s="27">
        <f t="shared" si="3"/>
        <v>1.3265728307200002</v>
      </c>
    </row>
    <row r="18" spans="2:15" x14ac:dyDescent="0.25">
      <c r="B18" s="5">
        <v>24819</v>
      </c>
      <c r="D18" s="4">
        <v>5</v>
      </c>
      <c r="E18" s="4">
        <v>5</v>
      </c>
      <c r="F18" s="23">
        <f t="shared" si="0"/>
        <v>1.651</v>
      </c>
      <c r="H18" s="4">
        <v>121</v>
      </c>
      <c r="I18" s="23">
        <f t="shared" si="1"/>
        <v>54.999999999999993</v>
      </c>
      <c r="K18" s="23">
        <f t="shared" si="2"/>
        <v>20.177555148009702</v>
      </c>
      <c r="M18" s="27">
        <f>1-_xlfn.PERCENTRANK.EXC([1]Sheet1!$AQ$2:$AQ$860,K18,2)</f>
        <v>0.62</v>
      </c>
      <c r="O18" s="27">
        <f t="shared" si="3"/>
        <v>1.2439564563636365</v>
      </c>
    </row>
    <row r="19" spans="2:15" x14ac:dyDescent="0.25">
      <c r="B19" s="5">
        <v>24931</v>
      </c>
      <c r="D19" s="4">
        <v>5</v>
      </c>
      <c r="E19" s="4">
        <v>3.5</v>
      </c>
      <c r="F19" s="23">
        <f t="shared" si="0"/>
        <v>1.6129</v>
      </c>
      <c r="H19" s="4">
        <v>123</v>
      </c>
      <c r="I19" s="23">
        <f t="shared" si="1"/>
        <v>55.909090909090907</v>
      </c>
      <c r="K19" s="23">
        <f t="shared" si="2"/>
        <v>21.491540511530626</v>
      </c>
      <c r="M19" s="27">
        <f>1-_xlfn.PERCENTRANK.EXC([1]Sheet1!$AQ$2:$AQ$860,K19,2)</f>
        <v>0.49</v>
      </c>
      <c r="O19" s="27">
        <f t="shared" si="3"/>
        <v>1.167901388294309</v>
      </c>
    </row>
    <row r="20" spans="2:15" x14ac:dyDescent="0.25">
      <c r="B20" s="5">
        <v>24972</v>
      </c>
      <c r="D20" s="4">
        <v>5</v>
      </c>
      <c r="E20" s="4">
        <v>3.5</v>
      </c>
      <c r="F20" s="23">
        <f t="shared" si="0"/>
        <v>1.6129</v>
      </c>
      <c r="H20" s="4">
        <v>114</v>
      </c>
      <c r="I20" s="23">
        <f t="shared" si="1"/>
        <v>51.818181818181813</v>
      </c>
      <c r="K20" s="23">
        <f t="shared" si="2"/>
        <v>19.91898876678448</v>
      </c>
      <c r="M20" s="27">
        <f>1-_xlfn.PERCENTRANK.EXC([1]Sheet1!$AQ$2:$AQ$860,K20,2)</f>
        <v>0.65</v>
      </c>
      <c r="O20" s="27">
        <f t="shared" si="3"/>
        <v>1.2601041294754387</v>
      </c>
    </row>
    <row r="21" spans="2:15" x14ac:dyDescent="0.25">
      <c r="B21" s="5">
        <v>25313</v>
      </c>
      <c r="D21" s="4">
        <v>5</v>
      </c>
      <c r="E21" s="4">
        <v>5.5</v>
      </c>
      <c r="F21" s="23">
        <f t="shared" si="0"/>
        <v>1.6637</v>
      </c>
      <c r="H21" s="4">
        <v>120</v>
      </c>
      <c r="I21" s="23">
        <f t="shared" si="1"/>
        <v>54.54545454545454</v>
      </c>
      <c r="K21" s="23">
        <f t="shared" si="2"/>
        <v>19.706456182437343</v>
      </c>
      <c r="M21" s="27">
        <f>1-_xlfn.PERCENTRANK.EXC([1]Sheet1!$AQ$2:$AQ$860,K21,2)</f>
        <v>0.67999999999999994</v>
      </c>
      <c r="O21" s="27">
        <f t="shared" si="3"/>
        <v>1.2736942536816669</v>
      </c>
    </row>
    <row r="22" spans="2:15" x14ac:dyDescent="0.25">
      <c r="B22" s="5">
        <v>25325</v>
      </c>
      <c r="D22" s="4">
        <v>5</v>
      </c>
      <c r="E22" s="4">
        <v>4</v>
      </c>
      <c r="F22" s="23">
        <f t="shared" si="0"/>
        <v>1.6255999999999999</v>
      </c>
      <c r="H22" s="4">
        <v>107</v>
      </c>
      <c r="I22" s="23">
        <f t="shared" si="1"/>
        <v>48.636363636363633</v>
      </c>
      <c r="K22" s="23">
        <f t="shared" si="2"/>
        <v>18.404910744480578</v>
      </c>
      <c r="M22" s="27">
        <f>1-_xlfn.PERCENTRANK.EXC([1]Sheet1!$AQ$2:$AQ$860,K22,2)</f>
        <v>0.83</v>
      </c>
      <c r="O22" s="27">
        <f t="shared" si="3"/>
        <v>1.3637664614878506</v>
      </c>
    </row>
    <row r="23" spans="2:15" x14ac:dyDescent="0.25">
      <c r="B23" s="5">
        <v>25330</v>
      </c>
      <c r="D23" s="4">
        <v>5</v>
      </c>
      <c r="E23" s="4">
        <v>8</v>
      </c>
      <c r="F23" s="23">
        <f t="shared" si="0"/>
        <v>1.7272000000000001</v>
      </c>
      <c r="H23" s="4">
        <v>206</v>
      </c>
      <c r="I23" s="23">
        <f t="shared" si="1"/>
        <v>93.636363636363626</v>
      </c>
      <c r="K23" s="23">
        <f t="shared" si="2"/>
        <v>31.387684669046589</v>
      </c>
      <c r="M23" s="27">
        <f>1-_xlfn.PERCENTRANK.EXC([1]Sheet1!$AQ$2:$AQ$860,K23,2)</f>
        <v>5.0000000000000044E-2</v>
      </c>
      <c r="O23" s="27">
        <f t="shared" si="3"/>
        <v>0.799676696916505</v>
      </c>
    </row>
    <row r="24" spans="2:15" x14ac:dyDescent="0.25">
      <c r="B24" s="5">
        <v>25331</v>
      </c>
      <c r="D24" s="4">
        <v>5</v>
      </c>
      <c r="E24" s="4">
        <v>5.5</v>
      </c>
      <c r="F24" s="23">
        <f t="shared" si="0"/>
        <v>1.6637</v>
      </c>
      <c r="H24" s="4">
        <v>110</v>
      </c>
      <c r="I24" s="23">
        <f t="shared" si="1"/>
        <v>49.999999999999993</v>
      </c>
      <c r="K24" s="23">
        <f t="shared" si="2"/>
        <v>18.064251500567565</v>
      </c>
      <c r="M24" s="27">
        <f>1-_xlfn.PERCENTRANK.EXC([1]Sheet1!$AQ$2:$AQ$860,K24,2)</f>
        <v>0.87</v>
      </c>
      <c r="O24" s="27">
        <f t="shared" si="3"/>
        <v>1.3894846403800001</v>
      </c>
    </row>
    <row r="25" spans="2:15" x14ac:dyDescent="0.25">
      <c r="B25" s="5">
        <v>25333</v>
      </c>
      <c r="D25" s="4">
        <v>5</v>
      </c>
      <c r="E25" s="4">
        <v>7</v>
      </c>
      <c r="F25" s="23">
        <f t="shared" si="0"/>
        <v>1.7018</v>
      </c>
      <c r="H25" s="4">
        <v>124</v>
      </c>
      <c r="I25" s="23">
        <f t="shared" si="1"/>
        <v>56.36363636363636</v>
      </c>
      <c r="K25" s="23">
        <f t="shared" si="2"/>
        <v>19.461753417522509</v>
      </c>
      <c r="M25" s="27">
        <f>1-_xlfn.PERCENTRANK.EXC([1]Sheet1!$AQ$2:$AQ$860,K25,2)</f>
        <v>0.73</v>
      </c>
      <c r="O25" s="27">
        <f t="shared" si="3"/>
        <v>1.2897090751032259</v>
      </c>
    </row>
    <row r="26" spans="2:15" x14ac:dyDescent="0.25">
      <c r="B26" s="5">
        <v>25344</v>
      </c>
      <c r="D26" s="4">
        <v>5</v>
      </c>
      <c r="E26" s="4">
        <v>3</v>
      </c>
      <c r="F26" s="23">
        <f t="shared" si="0"/>
        <v>1.6002000000000001</v>
      </c>
      <c r="H26" s="4">
        <v>134</v>
      </c>
      <c r="I26" s="23">
        <f t="shared" si="1"/>
        <v>60.909090909090907</v>
      </c>
      <c r="K26" s="23">
        <f t="shared" si="2"/>
        <v>23.786666598047457</v>
      </c>
      <c r="M26" s="27">
        <f>1-_xlfn.PERCENTRANK.EXC([1]Sheet1!$AQ$2:$AQ$860,K26,2)</f>
        <v>0.28000000000000003</v>
      </c>
      <c r="O26" s="27">
        <f t="shared" si="3"/>
        <v>1.0552130075283583</v>
      </c>
    </row>
    <row r="27" spans="2:15" x14ac:dyDescent="0.25">
      <c r="B27" s="5">
        <v>25351</v>
      </c>
      <c r="D27" s="4">
        <v>5</v>
      </c>
      <c r="E27" s="4">
        <v>1</v>
      </c>
      <c r="F27" s="23">
        <f t="shared" si="0"/>
        <v>1.5494000000000001</v>
      </c>
      <c r="H27" s="4">
        <v>109</v>
      </c>
      <c r="I27" s="23">
        <f t="shared" si="1"/>
        <v>49.54545454545454</v>
      </c>
      <c r="K27" s="23">
        <f t="shared" si="2"/>
        <v>20.638432716116853</v>
      </c>
      <c r="M27" s="27">
        <f>1-_xlfn.PERCENTRANK.EXC([1]Sheet1!$AQ$2:$AQ$860,K27,2)</f>
        <v>0.57000000000000006</v>
      </c>
      <c r="O27" s="27">
        <f t="shared" si="3"/>
        <v>1.2161776209100921</v>
      </c>
    </row>
    <row r="28" spans="2:15" x14ac:dyDescent="0.25">
      <c r="B28" s="5">
        <v>25353</v>
      </c>
      <c r="D28" s="4">
        <v>5</v>
      </c>
      <c r="E28" s="4">
        <v>11</v>
      </c>
      <c r="F28" s="23">
        <f t="shared" si="0"/>
        <v>1.8033999999999999</v>
      </c>
      <c r="H28" s="4">
        <v>177</v>
      </c>
      <c r="I28" s="23">
        <f t="shared" si="1"/>
        <v>80.454545454545453</v>
      </c>
      <c r="K28" s="23">
        <f t="shared" si="2"/>
        <v>24.738106499530886</v>
      </c>
      <c r="M28" s="27">
        <f>1-_xlfn.PERCENTRANK.EXC([1]Sheet1!$AQ$2:$AQ$860,K28,2)</f>
        <v>0.21999999999999997</v>
      </c>
      <c r="O28" s="27">
        <f t="shared" si="3"/>
        <v>1.0146289895096046</v>
      </c>
    </row>
    <row r="29" spans="2:15" x14ac:dyDescent="0.25">
      <c r="B29" s="5">
        <v>25356</v>
      </c>
      <c r="D29" s="4">
        <v>5</v>
      </c>
      <c r="E29" s="4">
        <v>2</v>
      </c>
      <c r="F29" s="23">
        <f t="shared" si="0"/>
        <v>1.5748</v>
      </c>
      <c r="H29" s="4">
        <v>118</v>
      </c>
      <c r="I29" s="23">
        <f t="shared" si="1"/>
        <v>53.636363636363633</v>
      </c>
      <c r="K29" s="23">
        <f t="shared" si="2"/>
        <v>21.627609237623165</v>
      </c>
      <c r="M29" s="27">
        <f>1-_xlfn.PERCENTRANK.EXC([1]Sheet1!$AQ$2:$AQ$860,K29,2)</f>
        <v>0.45999999999999996</v>
      </c>
      <c r="O29" s="27">
        <f t="shared" si="3"/>
        <v>1.1605536110915255</v>
      </c>
    </row>
    <row r="30" spans="2:15" x14ac:dyDescent="0.25">
      <c r="B30" s="5">
        <v>25364</v>
      </c>
      <c r="D30" s="4">
        <v>5</v>
      </c>
      <c r="E30" s="4">
        <v>5</v>
      </c>
      <c r="F30" s="23">
        <f t="shared" si="0"/>
        <v>1.651</v>
      </c>
      <c r="H30" s="4">
        <v>126</v>
      </c>
      <c r="I30" s="23">
        <f t="shared" si="1"/>
        <v>57.272727272727266</v>
      </c>
      <c r="K30" s="23">
        <f t="shared" si="2"/>
        <v>21.011338418588615</v>
      </c>
      <c r="M30" s="27">
        <f>1-_xlfn.PERCENTRANK.EXC([1]Sheet1!$AQ$2:$AQ$860,K30,2)</f>
        <v>0.53</v>
      </c>
      <c r="O30" s="27">
        <f t="shared" si="3"/>
        <v>1.1945931049206351</v>
      </c>
    </row>
    <row r="31" spans="2:15" x14ac:dyDescent="0.25">
      <c r="B31" s="5">
        <v>25392</v>
      </c>
      <c r="D31" s="4">
        <v>5</v>
      </c>
      <c r="E31" s="4">
        <v>7.5</v>
      </c>
      <c r="F31" s="23">
        <f t="shared" si="0"/>
        <v>1.7145000000000001</v>
      </c>
      <c r="H31" s="4">
        <v>156</v>
      </c>
      <c r="I31" s="23">
        <f t="shared" si="1"/>
        <v>70.909090909090907</v>
      </c>
      <c r="K31" s="23">
        <f t="shared" si="2"/>
        <v>24.12275681266663</v>
      </c>
      <c r="M31" s="27">
        <f>1-_xlfn.PERCENTRANK.EXC([1]Sheet1!$AQ$2:$AQ$860,K31,2)</f>
        <v>0.26</v>
      </c>
      <c r="O31" s="27">
        <f t="shared" si="3"/>
        <v>1.040511256442308</v>
      </c>
    </row>
    <row r="32" spans="2:15" x14ac:dyDescent="0.25">
      <c r="B32" s="5">
        <v>25397</v>
      </c>
      <c r="D32" s="4">
        <v>5</v>
      </c>
      <c r="E32" s="4">
        <v>10</v>
      </c>
      <c r="F32" s="23">
        <f t="shared" si="0"/>
        <v>1.778</v>
      </c>
      <c r="H32" s="4">
        <v>161</v>
      </c>
      <c r="I32" s="23">
        <f t="shared" si="1"/>
        <v>73.181818181818173</v>
      </c>
      <c r="K32" s="23">
        <f t="shared" si="2"/>
        <v>23.149396948144542</v>
      </c>
      <c r="M32" s="27">
        <f>1-_xlfn.PERCENTRANK.EXC([1]Sheet1!$AQ$2:$AQ$860,K32,2)</f>
        <v>0.32999999999999996</v>
      </c>
      <c r="O32" s="27">
        <f t="shared" si="3"/>
        <v>1.0842615060869567</v>
      </c>
    </row>
    <row r="33" spans="2:15" x14ac:dyDescent="0.25">
      <c r="B33" s="5">
        <v>25399</v>
      </c>
      <c r="D33" s="4">
        <v>5</v>
      </c>
      <c r="E33" s="4">
        <v>4</v>
      </c>
      <c r="F33" s="23">
        <f t="shared" si="0"/>
        <v>1.6255999999999999</v>
      </c>
      <c r="H33" s="4">
        <v>96</v>
      </c>
      <c r="I33" s="23">
        <f t="shared" si="1"/>
        <v>43.636363636363633</v>
      </c>
      <c r="K33" s="23">
        <f t="shared" si="2"/>
        <v>16.512817116543324</v>
      </c>
      <c r="M33" s="27">
        <f>1-_xlfn.PERCENTRANK.EXC([1]Sheet1!$AQ$2:$AQ$860,K33,2)</f>
        <v>0.97</v>
      </c>
      <c r="O33" s="27">
        <f t="shared" si="3"/>
        <v>1.5200313685333333</v>
      </c>
    </row>
    <row r="34" spans="2:15" x14ac:dyDescent="0.25">
      <c r="B34" s="5">
        <v>25406</v>
      </c>
      <c r="D34" s="4">
        <v>5</v>
      </c>
      <c r="E34" s="4">
        <v>8.5</v>
      </c>
      <c r="F34" s="23">
        <f t="shared" si="0"/>
        <v>1.7399</v>
      </c>
      <c r="H34" s="4">
        <v>120</v>
      </c>
      <c r="I34" s="23">
        <f t="shared" si="1"/>
        <v>54.54545454545454</v>
      </c>
      <c r="K34" s="23">
        <f t="shared" si="2"/>
        <v>18.018141325952751</v>
      </c>
      <c r="M34" s="27">
        <f>1-_xlfn.PERCENTRANK.EXC([1]Sheet1!$AQ$2:$AQ$860,K34,2)</f>
        <v>0.87</v>
      </c>
      <c r="O34" s="27">
        <f t="shared" si="3"/>
        <v>1.3930404666016671</v>
      </c>
    </row>
    <row r="35" spans="2:15" x14ac:dyDescent="0.25">
      <c r="B35" s="5">
        <v>25408</v>
      </c>
      <c r="D35" s="4">
        <v>5</v>
      </c>
      <c r="E35" s="4">
        <v>5</v>
      </c>
      <c r="F35" s="23">
        <f t="shared" si="0"/>
        <v>1.651</v>
      </c>
      <c r="H35" s="4">
        <v>103</v>
      </c>
      <c r="I35" s="23">
        <f t="shared" si="1"/>
        <v>46.818181818181813</v>
      </c>
      <c r="K35" s="23">
        <f t="shared" si="2"/>
        <v>17.175935373925615</v>
      </c>
      <c r="M35" s="27">
        <f>1-_xlfn.PERCENTRANK.EXC([1]Sheet1!$AQ$2:$AQ$860,K35,2)</f>
        <v>0.94</v>
      </c>
      <c r="O35" s="27">
        <f t="shared" si="3"/>
        <v>1.4613469050485439</v>
      </c>
    </row>
    <row r="36" spans="2:15" x14ac:dyDescent="0.25">
      <c r="B36" s="5">
        <v>25446</v>
      </c>
      <c r="D36" s="4">
        <v>5</v>
      </c>
      <c r="E36" s="4">
        <v>10.5</v>
      </c>
      <c r="F36" s="23">
        <f t="shared" si="0"/>
        <v>1.7907</v>
      </c>
      <c r="H36" s="4">
        <v>132</v>
      </c>
      <c r="I36" s="23">
        <f t="shared" si="1"/>
        <v>59.999999999999993</v>
      </c>
      <c r="K36" s="23">
        <f t="shared" si="2"/>
        <v>18.71136985068598</v>
      </c>
      <c r="M36" s="27">
        <f>1-_xlfn.PERCENTRANK.EXC([1]Sheet1!$AQ$2:$AQ$860,K36,2)</f>
        <v>0.81</v>
      </c>
      <c r="O36" s="27">
        <f t="shared" si="3"/>
        <v>1.3414303816500002</v>
      </c>
    </row>
    <row r="37" spans="2:15" x14ac:dyDescent="0.25">
      <c r="B37" s="5">
        <v>25453</v>
      </c>
      <c r="D37" s="4">
        <v>5</v>
      </c>
      <c r="E37" s="4">
        <v>1</v>
      </c>
      <c r="F37" s="23">
        <f t="shared" si="0"/>
        <v>1.5494000000000001</v>
      </c>
      <c r="H37" s="4">
        <v>100</v>
      </c>
      <c r="I37" s="23">
        <f t="shared" si="1"/>
        <v>45.454545454545453</v>
      </c>
      <c r="K37" s="23">
        <f t="shared" si="2"/>
        <v>18.934341941391608</v>
      </c>
      <c r="M37" s="27">
        <f>1-_xlfn.PERCENTRANK.EXC([1]Sheet1!$AQ$2:$AQ$860,K37,2)</f>
        <v>0.79</v>
      </c>
      <c r="O37" s="27">
        <f t="shared" si="3"/>
        <v>1.3256336067920003</v>
      </c>
    </row>
    <row r="38" spans="2:15" x14ac:dyDescent="0.25">
      <c r="B38" s="5">
        <v>25460</v>
      </c>
      <c r="D38" s="4">
        <v>4</v>
      </c>
      <c r="E38" s="4">
        <v>9.5</v>
      </c>
      <c r="F38" s="23">
        <f t="shared" si="0"/>
        <v>1.4605000000000001</v>
      </c>
      <c r="H38" s="4">
        <v>110</v>
      </c>
      <c r="I38" s="23">
        <f t="shared" si="1"/>
        <v>49.999999999999993</v>
      </c>
      <c r="K38" s="23">
        <f t="shared" si="2"/>
        <v>23.440500567201507</v>
      </c>
      <c r="M38" s="27">
        <f>1-_xlfn.PERCENTRANK.EXC([1]Sheet1!$AQ$2:$AQ$860,K38,2)</f>
        <v>0.30000000000000004</v>
      </c>
      <c r="O38" s="27">
        <f t="shared" si="3"/>
        <v>1.0707962455000004</v>
      </c>
    </row>
    <row r="39" spans="2:15" x14ac:dyDescent="0.25">
      <c r="B39" s="5">
        <v>25461</v>
      </c>
      <c r="D39" s="4">
        <v>4</v>
      </c>
      <c r="E39" s="4">
        <v>10.5</v>
      </c>
      <c r="F39" s="23">
        <f t="shared" si="0"/>
        <v>1.4859</v>
      </c>
      <c r="H39" s="4">
        <v>112</v>
      </c>
      <c r="I39" s="23">
        <f t="shared" si="1"/>
        <v>50.909090909090907</v>
      </c>
      <c r="K39" s="23">
        <f t="shared" si="2"/>
        <v>23.057710198725506</v>
      </c>
      <c r="M39" s="27">
        <f>1-_xlfn.PERCENTRANK.EXC([1]Sheet1!$AQ$2:$AQ$860,K39,2)</f>
        <v>0.32999999999999996</v>
      </c>
      <c r="O39" s="27">
        <f t="shared" si="3"/>
        <v>1.0885729668589286</v>
      </c>
    </row>
    <row r="40" spans="2:15" x14ac:dyDescent="0.25">
      <c r="B40" s="5">
        <v>25462</v>
      </c>
      <c r="D40" s="4">
        <v>5</v>
      </c>
      <c r="E40" s="4">
        <v>8.5</v>
      </c>
      <c r="F40" s="23">
        <f t="shared" si="0"/>
        <v>1.7399</v>
      </c>
      <c r="H40" s="4">
        <v>124</v>
      </c>
      <c r="I40" s="23">
        <f t="shared" si="1"/>
        <v>56.36363636363636</v>
      </c>
      <c r="K40" s="23">
        <f t="shared" si="2"/>
        <v>18.618746036817846</v>
      </c>
      <c r="M40" s="27">
        <f>1-_xlfn.PERCENTRANK.EXC([1]Sheet1!$AQ$2:$AQ$860,K40,2)</f>
        <v>0.81</v>
      </c>
      <c r="O40" s="27">
        <f t="shared" si="3"/>
        <v>1.3481036773564519</v>
      </c>
    </row>
    <row r="41" spans="2:15" x14ac:dyDescent="0.25">
      <c r="B41" s="5">
        <v>25476</v>
      </c>
      <c r="D41" s="4">
        <v>5</v>
      </c>
      <c r="E41" s="4">
        <v>2</v>
      </c>
      <c r="F41" s="23">
        <f t="shared" si="0"/>
        <v>1.5748</v>
      </c>
      <c r="H41" s="4">
        <v>159</v>
      </c>
      <c r="I41" s="23">
        <f t="shared" si="1"/>
        <v>72.272727272727266</v>
      </c>
      <c r="K41" s="23">
        <f t="shared" si="2"/>
        <v>29.142287023576976</v>
      </c>
      <c r="M41" s="27">
        <f>1-_xlfn.PERCENTRANK.EXC([1]Sheet1!$AQ$2:$AQ$860,K41,2)</f>
        <v>7.999999999999996E-2</v>
      </c>
      <c r="O41" s="27">
        <f t="shared" si="3"/>
        <v>0.8612913591748429</v>
      </c>
    </row>
    <row r="42" spans="2:15" x14ac:dyDescent="0.25">
      <c r="B42" s="5">
        <v>25480</v>
      </c>
      <c r="D42" s="4">
        <v>5</v>
      </c>
      <c r="E42" s="4">
        <v>6</v>
      </c>
      <c r="F42" s="23">
        <f t="shared" si="0"/>
        <v>1.6764000000000001</v>
      </c>
      <c r="H42" s="4">
        <v>144</v>
      </c>
      <c r="I42" s="23">
        <f t="shared" si="1"/>
        <v>65.454545454545453</v>
      </c>
      <c r="K42" s="23">
        <f t="shared" si="2"/>
        <v>23.290805409559727</v>
      </c>
      <c r="M42" s="27">
        <f>1-_xlfn.PERCENTRANK.EXC([1]Sheet1!$AQ$2:$AQ$860,K42,2)</f>
        <v>0.31000000000000005</v>
      </c>
      <c r="O42" s="27">
        <f t="shared" si="3"/>
        <v>1.0776784898000002</v>
      </c>
    </row>
    <row r="43" spans="2:15" x14ac:dyDescent="0.25">
      <c r="B43" s="5">
        <v>25491</v>
      </c>
      <c r="D43" s="4">
        <v>5</v>
      </c>
      <c r="E43" s="4">
        <v>3</v>
      </c>
      <c r="F43" s="23">
        <f t="shared" si="0"/>
        <v>1.6002000000000001</v>
      </c>
      <c r="H43" s="4">
        <v>102</v>
      </c>
      <c r="I43" s="23">
        <f t="shared" si="1"/>
        <v>46.36363636363636</v>
      </c>
      <c r="K43" s="23">
        <f t="shared" si="2"/>
        <v>18.106268604483883</v>
      </c>
      <c r="M43" s="27">
        <f>1-_xlfn.PERCENTRANK.EXC([1]Sheet1!$AQ$2:$AQ$860,K43,2)</f>
        <v>0.86</v>
      </c>
      <c r="O43" s="27">
        <f t="shared" si="3"/>
        <v>1.3862602255764709</v>
      </c>
    </row>
    <row r="44" spans="2:15" x14ac:dyDescent="0.25">
      <c r="B44" s="5">
        <v>25515</v>
      </c>
      <c r="D44" s="4">
        <v>5</v>
      </c>
      <c r="E44" s="4">
        <v>5</v>
      </c>
      <c r="F44" s="23">
        <f t="shared" si="0"/>
        <v>1.651</v>
      </c>
      <c r="H44" s="4">
        <v>203</v>
      </c>
      <c r="I44" s="23">
        <f t="shared" si="1"/>
        <v>92.272727272727266</v>
      </c>
      <c r="K44" s="23">
        <f t="shared" si="2"/>
        <v>33.851600785503877</v>
      </c>
      <c r="M44" s="27">
        <f>1-_xlfn.PERCENTRANK.EXC([1]Sheet1!$AQ$2:$AQ$860,K44,2)</f>
        <v>3.0000000000000027E-2</v>
      </c>
      <c r="O44" s="27">
        <f t="shared" si="3"/>
        <v>0.74147158236453226</v>
      </c>
    </row>
    <row r="45" spans="2:15" x14ac:dyDescent="0.25">
      <c r="B45" s="5">
        <v>25537</v>
      </c>
      <c r="D45" s="4">
        <v>5</v>
      </c>
      <c r="E45" s="4">
        <v>1</v>
      </c>
      <c r="F45" s="23">
        <f t="shared" si="0"/>
        <v>1.5494000000000001</v>
      </c>
      <c r="H45" s="4">
        <v>98</v>
      </c>
      <c r="I45" s="23">
        <f t="shared" si="1"/>
        <v>44.54545454545454</v>
      </c>
      <c r="K45" s="23">
        <f t="shared" si="2"/>
        <v>18.555655102563776</v>
      </c>
      <c r="M45" s="27">
        <f>1-_xlfn.PERCENTRANK.EXC([1]Sheet1!$AQ$2:$AQ$860,K45,2)</f>
        <v>0.82000000000000006</v>
      </c>
      <c r="O45" s="27">
        <f t="shared" si="3"/>
        <v>1.352687353869388</v>
      </c>
    </row>
    <row r="46" spans="2:15" x14ac:dyDescent="0.25">
      <c r="B46" s="5">
        <v>25544</v>
      </c>
      <c r="D46" s="4">
        <v>5</v>
      </c>
      <c r="E46" s="4">
        <v>10</v>
      </c>
      <c r="F46" s="23">
        <f t="shared" si="0"/>
        <v>1.778</v>
      </c>
      <c r="H46" s="4">
        <v>200</v>
      </c>
      <c r="I46" s="23">
        <f t="shared" si="1"/>
        <v>90.909090909090907</v>
      </c>
      <c r="K46" s="23">
        <f t="shared" si="2"/>
        <v>28.757014842415582</v>
      </c>
      <c r="M46" s="27">
        <f>1-_xlfn.PERCENTRANK.EXC([1]Sheet1!$AQ$2:$AQ$860,K46,2)</f>
        <v>8.9999999999999969E-2</v>
      </c>
      <c r="O46" s="27">
        <f t="shared" si="3"/>
        <v>0.87283051240000009</v>
      </c>
    </row>
    <row r="47" spans="2:15" x14ac:dyDescent="0.25">
      <c r="B47" s="5">
        <v>25558</v>
      </c>
      <c r="D47" s="4">
        <v>5</v>
      </c>
      <c r="E47" s="4">
        <v>0</v>
      </c>
      <c r="F47" s="23">
        <f t="shared" si="0"/>
        <v>1.524</v>
      </c>
      <c r="H47" s="4">
        <v>119</v>
      </c>
      <c r="I47" s="23">
        <f t="shared" si="1"/>
        <v>54.090909090909086</v>
      </c>
      <c r="K47" s="23">
        <f t="shared" si="2"/>
        <v>23.289187992517395</v>
      </c>
      <c r="M47" s="27">
        <f>1-_xlfn.PERCENTRANK.EXC([1]Sheet1!$AQ$2:$AQ$860,K47,2)</f>
        <v>0.31000000000000005</v>
      </c>
      <c r="O47" s="27">
        <f t="shared" si="3"/>
        <v>1.0777533337815128</v>
      </c>
    </row>
    <row r="48" spans="2:15" x14ac:dyDescent="0.25">
      <c r="B48" s="5">
        <v>25571</v>
      </c>
      <c r="D48" s="4">
        <v>5</v>
      </c>
      <c r="E48" s="4">
        <v>7</v>
      </c>
      <c r="F48" s="23">
        <f t="shared" si="0"/>
        <v>1.7018</v>
      </c>
      <c r="H48" s="4">
        <v>121</v>
      </c>
      <c r="I48" s="23">
        <f t="shared" si="1"/>
        <v>54.999999999999993</v>
      </c>
      <c r="K48" s="23">
        <f t="shared" si="2"/>
        <v>18.990904544517928</v>
      </c>
      <c r="M48" s="27">
        <f>1-_xlfn.PERCENTRANK.EXC([1]Sheet1!$AQ$2:$AQ$860,K48,2)</f>
        <v>0.79</v>
      </c>
      <c r="O48" s="27">
        <f t="shared" si="3"/>
        <v>1.3216853331636367</v>
      </c>
    </row>
    <row r="49" spans="2:15" x14ac:dyDescent="0.25">
      <c r="B49" s="5">
        <v>25577</v>
      </c>
      <c r="D49" s="4">
        <v>5</v>
      </c>
      <c r="E49" s="4">
        <v>2</v>
      </c>
      <c r="F49" s="23">
        <f t="shared" si="0"/>
        <v>1.5748</v>
      </c>
      <c r="H49" s="4">
        <v>96</v>
      </c>
      <c r="I49" s="23">
        <f t="shared" si="1"/>
        <v>43.636363636363633</v>
      </c>
      <c r="K49" s="23">
        <f t="shared" si="2"/>
        <v>17.595343108574781</v>
      </c>
      <c r="M49" s="27">
        <f>1-_xlfn.PERCENTRANK.EXC([1]Sheet1!$AQ$2:$AQ$860,K49,2)</f>
        <v>0.91</v>
      </c>
      <c r="O49" s="27">
        <f t="shared" si="3"/>
        <v>1.4265138136333333</v>
      </c>
    </row>
    <row r="50" spans="2:15" x14ac:dyDescent="0.25">
      <c r="B50" s="5">
        <v>25580</v>
      </c>
      <c r="D50" s="4">
        <v>5</v>
      </c>
      <c r="E50" s="4">
        <v>8</v>
      </c>
      <c r="F50" s="23">
        <f t="shared" si="0"/>
        <v>1.7272000000000001</v>
      </c>
      <c r="H50" s="4">
        <v>125</v>
      </c>
      <c r="I50" s="23">
        <f t="shared" si="1"/>
        <v>56.818181818181813</v>
      </c>
      <c r="K50" s="23">
        <f t="shared" si="2"/>
        <v>19.045925163256424</v>
      </c>
      <c r="M50" s="27">
        <f>1-_xlfn.PERCENTRANK.EXC([1]Sheet1!$AQ$2:$AQ$860,K50,2)</f>
        <v>0.78</v>
      </c>
      <c r="O50" s="27">
        <f t="shared" si="3"/>
        <v>1.3178671965184003</v>
      </c>
    </row>
    <row r="51" spans="2:15" x14ac:dyDescent="0.25">
      <c r="B51" s="5">
        <v>25611</v>
      </c>
      <c r="D51" s="4">
        <v>5</v>
      </c>
      <c r="E51" s="4">
        <v>7</v>
      </c>
      <c r="F51" s="23">
        <f t="shared" si="0"/>
        <v>1.7018</v>
      </c>
      <c r="H51" s="4">
        <v>109</v>
      </c>
      <c r="I51" s="23">
        <f t="shared" si="1"/>
        <v>49.54545454545454</v>
      </c>
      <c r="K51" s="23">
        <f t="shared" si="2"/>
        <v>17.107509052499623</v>
      </c>
      <c r="M51" s="27">
        <f>1-_xlfn.PERCENTRANK.EXC([1]Sheet1!$AQ$2:$AQ$860,K51,2)</f>
        <v>0.94</v>
      </c>
      <c r="O51" s="27">
        <f t="shared" si="3"/>
        <v>1.4671919753467892</v>
      </c>
    </row>
    <row r="52" spans="2:15" x14ac:dyDescent="0.25">
      <c r="B52" s="5">
        <v>25620</v>
      </c>
      <c r="D52" s="4">
        <v>5</v>
      </c>
      <c r="E52" s="4">
        <v>3</v>
      </c>
      <c r="F52" s="23">
        <f t="shared" si="0"/>
        <v>1.6002000000000001</v>
      </c>
      <c r="H52" s="4">
        <v>107</v>
      </c>
      <c r="I52" s="23">
        <f t="shared" si="1"/>
        <v>48.636363636363633</v>
      </c>
      <c r="K52" s="23">
        <f t="shared" si="2"/>
        <v>18.993830790978194</v>
      </c>
      <c r="M52" s="27">
        <f>1-_xlfn.PERCENTRANK.EXC([1]Sheet1!$AQ$2:$AQ$860,K52,2)</f>
        <v>0.79</v>
      </c>
      <c r="O52" s="27">
        <f t="shared" si="3"/>
        <v>1.3214817103626169</v>
      </c>
    </row>
    <row r="53" spans="2:15" x14ac:dyDescent="0.25">
      <c r="B53" s="5">
        <v>25650</v>
      </c>
      <c r="D53" s="4">
        <v>5</v>
      </c>
      <c r="E53" s="4">
        <v>3</v>
      </c>
      <c r="F53" s="23">
        <f t="shared" si="0"/>
        <v>1.6002000000000001</v>
      </c>
      <c r="H53" s="4">
        <v>117</v>
      </c>
      <c r="I53" s="23">
        <f t="shared" si="1"/>
        <v>53.18181818181818</v>
      </c>
      <c r="K53" s="23">
        <f t="shared" si="2"/>
        <v>20.768955163966812</v>
      </c>
      <c r="M53" s="27">
        <f>1-_xlfn.PERCENTRANK.EXC([1]Sheet1!$AQ$2:$AQ$860,K53,2)</f>
        <v>0.56000000000000005</v>
      </c>
      <c r="O53" s="27">
        <f t="shared" si="3"/>
        <v>1.2085345556307692</v>
      </c>
    </row>
    <row r="54" spans="2:15" x14ac:dyDescent="0.25">
      <c r="B54" s="5">
        <v>25665</v>
      </c>
      <c r="D54" s="4">
        <v>5</v>
      </c>
      <c r="E54" s="4">
        <v>5</v>
      </c>
      <c r="F54" s="23">
        <f t="shared" si="0"/>
        <v>1.651</v>
      </c>
      <c r="H54" s="4">
        <v>141</v>
      </c>
      <c r="I54" s="23">
        <f t="shared" si="1"/>
        <v>64.090909090909079</v>
      </c>
      <c r="K54" s="23">
        <f t="shared" si="2"/>
        <v>23.512688230325352</v>
      </c>
      <c r="M54" s="27">
        <f>1-_xlfn.PERCENTRANK.EXC([1]Sheet1!$AQ$2:$AQ$860,K54,2)</f>
        <v>0.30000000000000004</v>
      </c>
      <c r="O54" s="27">
        <f t="shared" si="3"/>
        <v>1.0675087320567378</v>
      </c>
    </row>
    <row r="55" spans="2:15" x14ac:dyDescent="0.25">
      <c r="B55" s="5">
        <v>25700</v>
      </c>
      <c r="D55" s="4">
        <v>5</v>
      </c>
      <c r="E55" s="4">
        <v>2</v>
      </c>
      <c r="F55" s="23">
        <f t="shared" si="0"/>
        <v>1.5748</v>
      </c>
      <c r="H55" s="4">
        <v>92</v>
      </c>
      <c r="I55" s="23">
        <f t="shared" si="1"/>
        <v>41.818181818181813</v>
      </c>
      <c r="K55" s="23">
        <f t="shared" si="2"/>
        <v>16.862203812384163</v>
      </c>
      <c r="M55" s="27">
        <f>1-_xlfn.PERCENTRANK.EXC([1]Sheet1!$AQ$2:$AQ$860,K55,2)</f>
        <v>0.95</v>
      </c>
      <c r="O55" s="27">
        <f t="shared" si="3"/>
        <v>1.488536153356522</v>
      </c>
    </row>
    <row r="56" spans="2:15" x14ac:dyDescent="0.25">
      <c r="B56" s="5">
        <v>25707</v>
      </c>
      <c r="D56" s="4">
        <v>5</v>
      </c>
      <c r="E56" s="4">
        <v>5</v>
      </c>
      <c r="F56" s="23">
        <f t="shared" si="0"/>
        <v>1.651</v>
      </c>
      <c r="H56" s="4">
        <v>118</v>
      </c>
      <c r="I56" s="23">
        <f t="shared" si="1"/>
        <v>53.636363636363633</v>
      </c>
      <c r="K56" s="23">
        <f t="shared" si="2"/>
        <v>19.677285185662353</v>
      </c>
      <c r="M56" s="27">
        <f>1-_xlfn.PERCENTRANK.EXC([1]Sheet1!$AQ$2:$AQ$860,K56,2)</f>
        <v>0.7</v>
      </c>
      <c r="O56" s="27">
        <f t="shared" si="3"/>
        <v>1.2755824679661021</v>
      </c>
    </row>
    <row r="57" spans="2:15" x14ac:dyDescent="0.25">
      <c r="B57" s="5">
        <v>25708</v>
      </c>
      <c r="D57" s="4">
        <v>5</v>
      </c>
      <c r="E57" s="4">
        <v>2</v>
      </c>
      <c r="F57" s="23">
        <f t="shared" si="0"/>
        <v>1.5748</v>
      </c>
      <c r="H57" s="4">
        <v>104</v>
      </c>
      <c r="I57" s="23">
        <f t="shared" si="1"/>
        <v>47.272727272727266</v>
      </c>
      <c r="K57" s="23">
        <f t="shared" si="2"/>
        <v>19.06162170095601</v>
      </c>
      <c r="M57" s="27">
        <f>1-_xlfn.PERCENTRANK.EXC([1]Sheet1!$AQ$2:$AQ$860,K57,2)</f>
        <v>0.78</v>
      </c>
      <c r="O57" s="27">
        <f t="shared" si="3"/>
        <v>1.3167819818153847</v>
      </c>
    </row>
    <row r="58" spans="2:15" x14ac:dyDescent="0.25">
      <c r="B58" s="5">
        <v>25712</v>
      </c>
      <c r="D58" s="4">
        <v>5</v>
      </c>
      <c r="E58" s="4">
        <v>4.5</v>
      </c>
      <c r="F58" s="23">
        <f t="shared" si="0"/>
        <v>1.6383000000000001</v>
      </c>
      <c r="H58" s="4">
        <v>125</v>
      </c>
      <c r="I58" s="23">
        <f t="shared" si="1"/>
        <v>56.818181818181813</v>
      </c>
      <c r="K58" s="23">
        <f t="shared" si="2"/>
        <v>21.169006178690633</v>
      </c>
      <c r="M58" s="27">
        <f>1-_xlfn.PERCENTRANK.EXC([1]Sheet1!$AQ$2:$AQ$860,K58,2)</f>
        <v>0.52</v>
      </c>
      <c r="O58" s="27">
        <f t="shared" si="3"/>
        <v>1.1856957189264004</v>
      </c>
    </row>
    <row r="59" spans="2:15" x14ac:dyDescent="0.25">
      <c r="B59" s="5">
        <v>25715</v>
      </c>
      <c r="D59" s="4">
        <v>5</v>
      </c>
      <c r="E59" s="4">
        <v>5</v>
      </c>
      <c r="F59" s="23">
        <f t="shared" si="0"/>
        <v>1.651</v>
      </c>
      <c r="H59" s="4">
        <v>180</v>
      </c>
      <c r="I59" s="23">
        <f t="shared" si="1"/>
        <v>81.818181818181813</v>
      </c>
      <c r="K59" s="23">
        <f t="shared" si="2"/>
        <v>30.01619774084088</v>
      </c>
      <c r="M59" s="27">
        <f>1-_xlfn.PERCENTRANK.EXC([1]Sheet1!$AQ$2:$AQ$860,K59,2)</f>
        <v>6.0000000000000053E-2</v>
      </c>
      <c r="O59" s="27">
        <f t="shared" si="3"/>
        <v>0.83621517344444452</v>
      </c>
    </row>
    <row r="60" spans="2:15" x14ac:dyDescent="0.25">
      <c r="B60" s="5">
        <v>25753</v>
      </c>
      <c r="D60" s="4">
        <v>5</v>
      </c>
      <c r="E60" s="4">
        <v>5</v>
      </c>
      <c r="F60" s="23">
        <f t="shared" si="0"/>
        <v>1.651</v>
      </c>
      <c r="H60" s="4">
        <v>107</v>
      </c>
      <c r="I60" s="23">
        <f t="shared" si="1"/>
        <v>48.636363636363633</v>
      </c>
      <c r="K60" s="23">
        <f t="shared" si="2"/>
        <v>17.842961990388744</v>
      </c>
      <c r="M60" s="27">
        <f>1-_xlfn.PERCENTRANK.EXC([1]Sheet1!$AQ$2:$AQ$860,K60,2)</f>
        <v>0.89</v>
      </c>
      <c r="O60" s="27">
        <f t="shared" si="3"/>
        <v>1.4067171142056079</v>
      </c>
    </row>
    <row r="61" spans="2:15" x14ac:dyDescent="0.25">
      <c r="B61" s="5">
        <v>25756</v>
      </c>
      <c r="D61" s="4">
        <v>5</v>
      </c>
      <c r="E61" s="4">
        <v>7.5</v>
      </c>
      <c r="F61" s="23">
        <f t="shared" si="0"/>
        <v>1.7145000000000001</v>
      </c>
      <c r="H61" s="4">
        <v>129</v>
      </c>
      <c r="I61" s="23">
        <f t="shared" si="1"/>
        <v>58.636363636363633</v>
      </c>
      <c r="K61" s="23">
        <f t="shared" si="2"/>
        <v>19.947664287397405</v>
      </c>
      <c r="M61" s="27">
        <f>1-_xlfn.PERCENTRANK.EXC([1]Sheet1!$AQ$2:$AQ$860,K61,2)</f>
        <v>0.65</v>
      </c>
      <c r="O61" s="27">
        <f t="shared" si="3"/>
        <v>1.2582926822093028</v>
      </c>
    </row>
    <row r="62" spans="2:15" x14ac:dyDescent="0.25">
      <c r="B62" s="5">
        <v>25758</v>
      </c>
      <c r="D62" s="4">
        <v>5</v>
      </c>
      <c r="E62" s="4">
        <v>4</v>
      </c>
      <c r="F62" s="23">
        <f t="shared" si="0"/>
        <v>1.6255999999999999</v>
      </c>
      <c r="H62" s="4">
        <v>113</v>
      </c>
      <c r="I62" s="23">
        <f t="shared" si="1"/>
        <v>51.36363636363636</v>
      </c>
      <c r="K62" s="23">
        <f t="shared" si="2"/>
        <v>19.436961814264535</v>
      </c>
      <c r="M62" s="27">
        <f>1-_xlfn.PERCENTRANK.EXC([1]Sheet1!$AQ$2:$AQ$860,K62,2)</f>
        <v>0.73</v>
      </c>
      <c r="O62" s="27">
        <f t="shared" si="3"/>
        <v>1.2913540830017702</v>
      </c>
    </row>
    <row r="63" spans="2:15" x14ac:dyDescent="0.25">
      <c r="B63" s="5">
        <v>25767</v>
      </c>
      <c r="D63" s="4">
        <v>5</v>
      </c>
      <c r="E63" s="4">
        <v>5</v>
      </c>
      <c r="F63" s="23">
        <f t="shared" si="0"/>
        <v>1.651</v>
      </c>
      <c r="H63" s="4">
        <v>120</v>
      </c>
      <c r="I63" s="23">
        <f t="shared" si="1"/>
        <v>54.54545454545454</v>
      </c>
      <c r="K63" s="23">
        <f t="shared" si="2"/>
        <v>20.010798493893919</v>
      </c>
      <c r="M63" s="27">
        <f>1-_xlfn.PERCENTRANK.EXC([1]Sheet1!$AQ$2:$AQ$860,K63,2)</f>
        <v>0.63</v>
      </c>
      <c r="O63" s="27">
        <f t="shared" si="3"/>
        <v>1.2543227601666669</v>
      </c>
    </row>
    <row r="64" spans="2:15" x14ac:dyDescent="0.25">
      <c r="B64" s="5">
        <v>25771</v>
      </c>
      <c r="D64" s="4">
        <v>5</v>
      </c>
      <c r="E64" s="4">
        <v>6</v>
      </c>
      <c r="F64" s="23">
        <f t="shared" si="0"/>
        <v>1.6764000000000001</v>
      </c>
      <c r="H64" s="4">
        <v>95</v>
      </c>
      <c r="I64" s="23">
        <f t="shared" si="1"/>
        <v>43.18181818181818</v>
      </c>
      <c r="K64" s="23">
        <f t="shared" si="2"/>
        <v>15.365461902140098</v>
      </c>
      <c r="M64" s="27">
        <f>1-_xlfn.PERCENTRANK.EXC([1]Sheet1!$AQ$2:$AQ$860,K64,2)</f>
        <v>1</v>
      </c>
      <c r="O64" s="27">
        <f t="shared" si="3"/>
        <v>1.6335337108547372</v>
      </c>
    </row>
    <row r="65" spans="2:15" x14ac:dyDescent="0.25">
      <c r="B65" s="5">
        <v>25781</v>
      </c>
      <c r="D65" s="4">
        <v>5</v>
      </c>
      <c r="E65" s="4">
        <v>2</v>
      </c>
      <c r="F65" s="23">
        <f t="shared" si="0"/>
        <v>1.5748</v>
      </c>
      <c r="H65" s="4">
        <v>105</v>
      </c>
      <c r="I65" s="23">
        <f t="shared" si="1"/>
        <v>47.727272727272727</v>
      </c>
      <c r="K65" s="23">
        <f t="shared" si="2"/>
        <v>19.244906525003667</v>
      </c>
      <c r="M65" s="27">
        <f>1-_xlfn.PERCENTRANK.EXC([1]Sheet1!$AQ$2:$AQ$860,K65,2)</f>
        <v>0.76</v>
      </c>
      <c r="O65" s="27">
        <f t="shared" si="3"/>
        <v>1.3042412010361903</v>
      </c>
    </row>
    <row r="66" spans="2:15" x14ac:dyDescent="0.25">
      <c r="B66" s="5">
        <v>25791</v>
      </c>
      <c r="D66" s="4">
        <v>5</v>
      </c>
      <c r="E66" s="4">
        <v>2</v>
      </c>
      <c r="F66" s="23">
        <f t="shared" si="0"/>
        <v>1.5748</v>
      </c>
      <c r="H66" s="4">
        <v>75</v>
      </c>
      <c r="I66" s="23">
        <f t="shared" si="1"/>
        <v>34.090909090909086</v>
      </c>
      <c r="K66" s="23">
        <f t="shared" si="2"/>
        <v>13.746361803574045</v>
      </c>
      <c r="M66" s="27">
        <f>1-_xlfn.PERCENTRANK.EXC([1]Sheet1!$AQ$2:$AQ$860,K66,2)</f>
        <v>1</v>
      </c>
      <c r="O66" s="27">
        <f t="shared" si="3"/>
        <v>1.8259376814506671</v>
      </c>
    </row>
    <row r="67" spans="2:15" x14ac:dyDescent="0.25">
      <c r="B67" s="5">
        <v>25806</v>
      </c>
      <c r="D67" s="4">
        <v>5</v>
      </c>
      <c r="E67" s="4">
        <v>5</v>
      </c>
      <c r="F67" s="23">
        <f t="shared" si="0"/>
        <v>1.651</v>
      </c>
      <c r="H67" s="4">
        <v>153</v>
      </c>
      <c r="I67" s="23">
        <f t="shared" si="1"/>
        <v>69.545454545454547</v>
      </c>
      <c r="K67" s="23">
        <f t="shared" si="2"/>
        <v>25.513768079714747</v>
      </c>
      <c r="M67" s="27">
        <f>1-_xlfn.PERCENTRANK.EXC([1]Sheet1!$AQ$2:$AQ$860,K67,2)</f>
        <v>0.19999999999999996</v>
      </c>
      <c r="O67" s="27">
        <f t="shared" si="3"/>
        <v>0.98378255699346417</v>
      </c>
    </row>
    <row r="68" spans="2:15" x14ac:dyDescent="0.25">
      <c r="B68" s="5">
        <v>25817</v>
      </c>
      <c r="D68" s="4">
        <v>5</v>
      </c>
      <c r="E68" s="4">
        <v>6</v>
      </c>
      <c r="F68" s="23">
        <f t="shared" si="0"/>
        <v>1.6764000000000001</v>
      </c>
      <c r="H68" s="4">
        <v>181</v>
      </c>
      <c r="I68" s="23">
        <f t="shared" si="1"/>
        <v>82.272727272727266</v>
      </c>
      <c r="K68" s="23">
        <f t="shared" si="2"/>
        <v>29.27524846618271</v>
      </c>
      <c r="M68" s="27">
        <f>1-_xlfn.PERCENTRANK.EXC([1]Sheet1!$AQ$2:$AQ$860,K68,2)</f>
        <v>7.999999999999996E-2</v>
      </c>
      <c r="O68" s="27">
        <f t="shared" si="3"/>
        <v>0.85737957199558035</v>
      </c>
    </row>
    <row r="69" spans="2:15" x14ac:dyDescent="0.25">
      <c r="B69" s="5">
        <v>25836</v>
      </c>
      <c r="D69" s="4">
        <v>5</v>
      </c>
      <c r="E69" s="4">
        <v>0</v>
      </c>
      <c r="F69" s="23">
        <f t="shared" ref="F69:F132" si="4">(D69*0.3048)+(E69*0.0254)</f>
        <v>1.524</v>
      </c>
      <c r="H69" s="4">
        <v>98</v>
      </c>
      <c r="I69" s="23">
        <f t="shared" ref="I69:I132" si="5">H69/2.2</f>
        <v>44.54545454545454</v>
      </c>
      <c r="K69" s="23">
        <f t="shared" ref="K69:K132" si="6">I69/(F69^2)</f>
        <v>19.179331287955502</v>
      </c>
      <c r="M69" s="27">
        <f>1-_xlfn.PERCENTRANK.EXC([1]Sheet1!$AQ$2:$AQ$860,K69,2)</f>
        <v>0.77</v>
      </c>
      <c r="O69" s="27">
        <f t="shared" ref="O69:O132" si="7">25.1/K69</f>
        <v>1.3087004767346941</v>
      </c>
    </row>
    <row r="70" spans="2:15" x14ac:dyDescent="0.25">
      <c r="B70" s="5">
        <v>25841</v>
      </c>
      <c r="D70" s="4">
        <v>5</v>
      </c>
      <c r="E70" s="4">
        <v>0</v>
      </c>
      <c r="F70" s="23">
        <f t="shared" si="4"/>
        <v>1.524</v>
      </c>
      <c r="H70" s="4">
        <v>117</v>
      </c>
      <c r="I70" s="23">
        <f t="shared" si="5"/>
        <v>53.18181818181818</v>
      </c>
      <c r="K70" s="23">
        <f t="shared" si="6"/>
        <v>22.897773068273406</v>
      </c>
      <c r="M70" s="27">
        <f>1-_xlfn.PERCENTRANK.EXC([1]Sheet1!$AQ$2:$AQ$860,K70,2)</f>
        <v>0.35</v>
      </c>
      <c r="O70" s="27">
        <f t="shared" si="7"/>
        <v>1.096176467692308</v>
      </c>
    </row>
    <row r="71" spans="2:15" x14ac:dyDescent="0.25">
      <c r="B71" s="5">
        <v>25849</v>
      </c>
      <c r="D71" s="4">
        <v>5</v>
      </c>
      <c r="E71" s="4">
        <v>2</v>
      </c>
      <c r="F71" s="23">
        <f t="shared" si="4"/>
        <v>1.5748</v>
      </c>
      <c r="H71" s="4">
        <v>131</v>
      </c>
      <c r="I71" s="23">
        <f t="shared" si="5"/>
        <v>59.54545454545454</v>
      </c>
      <c r="K71" s="23">
        <f t="shared" si="6"/>
        <v>24.010311950242667</v>
      </c>
      <c r="M71" s="27">
        <f>1-_xlfn.PERCENTRANK.EXC([1]Sheet1!$AQ$2:$AQ$860,K71,2)</f>
        <v>0.26</v>
      </c>
      <c r="O71" s="27">
        <f t="shared" si="7"/>
        <v>1.0453841687694658</v>
      </c>
    </row>
    <row r="72" spans="2:15" x14ac:dyDescent="0.25">
      <c r="B72" s="5">
        <v>25854</v>
      </c>
      <c r="D72" s="4">
        <v>5</v>
      </c>
      <c r="E72" s="4">
        <v>2</v>
      </c>
      <c r="F72" s="23">
        <f t="shared" si="4"/>
        <v>1.5748</v>
      </c>
      <c r="H72" s="4">
        <v>94</v>
      </c>
      <c r="I72" s="23">
        <f t="shared" si="5"/>
        <v>42.727272727272727</v>
      </c>
      <c r="K72" s="23">
        <f t="shared" si="6"/>
        <v>17.228773460479474</v>
      </c>
      <c r="M72" s="27">
        <f>1-_xlfn.PERCENTRANK.EXC([1]Sheet1!$AQ$2:$AQ$860,K72,2)</f>
        <v>0.92999999999999994</v>
      </c>
      <c r="O72" s="27">
        <f t="shared" si="7"/>
        <v>1.4568651713702128</v>
      </c>
    </row>
    <row r="73" spans="2:15" x14ac:dyDescent="0.25">
      <c r="B73" s="5">
        <v>25858</v>
      </c>
      <c r="D73" s="4">
        <v>5</v>
      </c>
      <c r="E73" s="4">
        <v>0</v>
      </c>
      <c r="F73" s="23">
        <f t="shared" si="4"/>
        <v>1.524</v>
      </c>
      <c r="H73" s="4">
        <v>91</v>
      </c>
      <c r="I73" s="23">
        <f t="shared" si="5"/>
        <v>41.36363636363636</v>
      </c>
      <c r="K73" s="23">
        <f t="shared" si="6"/>
        <v>17.809379053101537</v>
      </c>
      <c r="M73" s="27">
        <f>1-_xlfn.PERCENTRANK.EXC([1]Sheet1!$AQ$2:$AQ$860,K73,2)</f>
        <v>0.89</v>
      </c>
      <c r="O73" s="27">
        <f t="shared" si="7"/>
        <v>1.4093697441758246</v>
      </c>
    </row>
    <row r="74" spans="2:15" x14ac:dyDescent="0.25">
      <c r="B74" s="5">
        <v>25865</v>
      </c>
      <c r="D74" s="4">
        <v>5</v>
      </c>
      <c r="E74" s="4">
        <v>5</v>
      </c>
      <c r="F74" s="23">
        <f t="shared" si="4"/>
        <v>1.651</v>
      </c>
      <c r="H74" s="4">
        <v>127</v>
      </c>
      <c r="I74" s="23">
        <f t="shared" si="5"/>
        <v>57.72727272727272</v>
      </c>
      <c r="K74" s="23">
        <f t="shared" si="6"/>
        <v>21.178095072704398</v>
      </c>
      <c r="M74" s="27">
        <f>1-_xlfn.PERCENTRANK.EXC([1]Sheet1!$AQ$2:$AQ$860,K74,2)</f>
        <v>0.52</v>
      </c>
      <c r="O74" s="27">
        <f t="shared" si="7"/>
        <v>1.1851868600000002</v>
      </c>
    </row>
    <row r="75" spans="2:15" x14ac:dyDescent="0.25">
      <c r="B75" s="5">
        <v>25894</v>
      </c>
      <c r="D75" s="4">
        <v>5</v>
      </c>
      <c r="E75" s="4">
        <v>6</v>
      </c>
      <c r="F75" s="23">
        <f t="shared" si="4"/>
        <v>1.6764000000000001</v>
      </c>
      <c r="H75" s="4">
        <v>149</v>
      </c>
      <c r="I75" s="23">
        <f t="shared" si="5"/>
        <v>67.72727272727272</v>
      </c>
      <c r="K75" s="23">
        <f t="shared" si="6"/>
        <v>24.099513930724992</v>
      </c>
      <c r="M75" s="27">
        <f>1-_xlfn.PERCENTRANK.EXC([1]Sheet1!$AQ$2:$AQ$860,K75,2)</f>
        <v>0.26</v>
      </c>
      <c r="O75" s="27">
        <f t="shared" si="7"/>
        <v>1.0415147820885908</v>
      </c>
    </row>
    <row r="76" spans="2:15" x14ac:dyDescent="0.25">
      <c r="B76" s="5">
        <v>25897</v>
      </c>
      <c r="D76" s="4">
        <v>5</v>
      </c>
      <c r="E76" s="4">
        <v>9</v>
      </c>
      <c r="F76" s="23">
        <f t="shared" si="4"/>
        <v>1.7525999999999999</v>
      </c>
      <c r="H76" s="4">
        <v>179</v>
      </c>
      <c r="I76" s="23">
        <f t="shared" si="5"/>
        <v>81.36363636363636</v>
      </c>
      <c r="K76" s="23">
        <f t="shared" si="6"/>
        <v>26.488949504602719</v>
      </c>
      <c r="M76" s="27">
        <f>1-_xlfn.PERCENTRANK.EXC([1]Sheet1!$AQ$2:$AQ$860,K76,2)</f>
        <v>0.17000000000000004</v>
      </c>
      <c r="O76" s="27">
        <f t="shared" si="7"/>
        <v>0.94756494573854755</v>
      </c>
    </row>
    <row r="77" spans="2:15" x14ac:dyDescent="0.25">
      <c r="B77" s="5">
        <v>25910</v>
      </c>
      <c r="D77" s="4">
        <v>5</v>
      </c>
      <c r="E77" s="4">
        <v>3.5</v>
      </c>
      <c r="F77" s="23">
        <f t="shared" si="4"/>
        <v>1.6129</v>
      </c>
      <c r="H77" s="4">
        <v>156</v>
      </c>
      <c r="I77" s="23">
        <f t="shared" si="5"/>
        <v>70.909090909090907</v>
      </c>
      <c r="K77" s="23">
        <f t="shared" si="6"/>
        <v>27.257563575599818</v>
      </c>
      <c r="M77" s="27">
        <f>1-_xlfn.PERCENTRANK.EXC([1]Sheet1!$AQ$2:$AQ$860,K77,2)</f>
        <v>0.14000000000000001</v>
      </c>
      <c r="O77" s="27">
        <f t="shared" si="7"/>
        <v>0.92084532538589747</v>
      </c>
    </row>
    <row r="78" spans="2:15" x14ac:dyDescent="0.25">
      <c r="B78" s="5">
        <v>25918</v>
      </c>
      <c r="D78" s="4">
        <v>5</v>
      </c>
      <c r="E78" s="4">
        <v>0</v>
      </c>
      <c r="F78" s="23">
        <f t="shared" si="4"/>
        <v>1.524</v>
      </c>
      <c r="H78" s="4">
        <v>109</v>
      </c>
      <c r="I78" s="23">
        <f t="shared" si="5"/>
        <v>49.54545454545454</v>
      </c>
      <c r="K78" s="23">
        <f t="shared" si="6"/>
        <v>21.332113371297446</v>
      </c>
      <c r="M78" s="27">
        <f>1-_xlfn.PERCENTRANK.EXC([1]Sheet1!$AQ$2:$AQ$860,K78,2)</f>
        <v>0.5</v>
      </c>
      <c r="O78" s="27">
        <f t="shared" si="7"/>
        <v>1.1766297864220185</v>
      </c>
    </row>
    <row r="79" spans="2:15" x14ac:dyDescent="0.25">
      <c r="B79" s="5">
        <v>25964</v>
      </c>
      <c r="D79" s="4">
        <v>5</v>
      </c>
      <c r="E79" s="4">
        <v>4.5</v>
      </c>
      <c r="F79" s="23">
        <f t="shared" si="4"/>
        <v>1.6383000000000001</v>
      </c>
      <c r="H79" s="4">
        <v>114</v>
      </c>
      <c r="I79" s="23">
        <f t="shared" si="5"/>
        <v>51.818181818181813</v>
      </c>
      <c r="K79" s="23">
        <f t="shared" si="6"/>
        <v>19.30613363496586</v>
      </c>
      <c r="M79" s="27">
        <f>1-_xlfn.PERCENTRANK.EXC([1]Sheet1!$AQ$2:$AQ$860,K79,2)</f>
        <v>0.75</v>
      </c>
      <c r="O79" s="27">
        <f t="shared" si="7"/>
        <v>1.300104954963158</v>
      </c>
    </row>
    <row r="80" spans="2:15" x14ac:dyDescent="0.25">
      <c r="B80" s="5">
        <v>25975</v>
      </c>
      <c r="D80" s="4">
        <v>5</v>
      </c>
      <c r="E80" s="4">
        <v>4.5</v>
      </c>
      <c r="F80" s="23">
        <f t="shared" si="4"/>
        <v>1.6383000000000001</v>
      </c>
      <c r="H80" s="4">
        <v>93</v>
      </c>
      <c r="I80" s="23">
        <f t="shared" si="5"/>
        <v>42.272727272727266</v>
      </c>
      <c r="K80" s="23">
        <f t="shared" si="6"/>
        <v>15.749740596945832</v>
      </c>
      <c r="M80" s="27">
        <f>1-_xlfn.PERCENTRANK.EXC([1]Sheet1!$AQ$2:$AQ$860,K80,2)</f>
        <v>1</v>
      </c>
      <c r="O80" s="27">
        <f t="shared" si="7"/>
        <v>1.5936770415677424</v>
      </c>
    </row>
    <row r="81" spans="2:15" x14ac:dyDescent="0.25">
      <c r="B81" s="5">
        <v>25978</v>
      </c>
      <c r="D81" s="4">
        <v>5</v>
      </c>
      <c r="E81" s="4">
        <v>3</v>
      </c>
      <c r="F81" s="23">
        <f t="shared" si="4"/>
        <v>1.6002000000000001</v>
      </c>
      <c r="H81" s="4">
        <v>121</v>
      </c>
      <c r="I81" s="23">
        <f t="shared" si="5"/>
        <v>54.999999999999993</v>
      </c>
      <c r="K81" s="23">
        <f t="shared" si="6"/>
        <v>21.479004913162253</v>
      </c>
      <c r="M81" s="27">
        <f>1-_xlfn.PERCENTRANK.EXC([1]Sheet1!$AQ$2:$AQ$860,K81,2)</f>
        <v>0.49</v>
      </c>
      <c r="O81" s="27">
        <f t="shared" si="7"/>
        <v>1.1685830000727275</v>
      </c>
    </row>
    <row r="82" spans="2:15" x14ac:dyDescent="0.25">
      <c r="B82" s="5">
        <v>25980</v>
      </c>
      <c r="D82" s="4">
        <v>5</v>
      </c>
      <c r="E82" s="4">
        <v>10</v>
      </c>
      <c r="F82" s="23">
        <f t="shared" si="4"/>
        <v>1.778</v>
      </c>
      <c r="H82" s="4">
        <v>219</v>
      </c>
      <c r="I82" s="23">
        <f t="shared" si="5"/>
        <v>99.545454545454533</v>
      </c>
      <c r="K82" s="23">
        <f t="shared" si="6"/>
        <v>31.48893125244506</v>
      </c>
      <c r="M82" s="27">
        <f>1-_xlfn.PERCENTRANK.EXC([1]Sheet1!$AQ$2:$AQ$860,K82,2)</f>
        <v>5.0000000000000044E-2</v>
      </c>
      <c r="O82" s="27">
        <f t="shared" si="7"/>
        <v>0.79710549077625592</v>
      </c>
    </row>
    <row r="83" spans="2:15" x14ac:dyDescent="0.25">
      <c r="B83" s="5">
        <v>26002</v>
      </c>
      <c r="D83" s="4">
        <v>5</v>
      </c>
      <c r="E83" s="4">
        <v>5</v>
      </c>
      <c r="F83" s="23">
        <f t="shared" si="4"/>
        <v>1.651</v>
      </c>
      <c r="H83" s="4">
        <v>146</v>
      </c>
      <c r="I83" s="23">
        <f t="shared" si="5"/>
        <v>66.36363636363636</v>
      </c>
      <c r="K83" s="23">
        <f t="shared" si="6"/>
        <v>24.346471500904268</v>
      </c>
      <c r="M83" s="27">
        <f>1-_xlfn.PERCENTRANK.EXC([1]Sheet1!$AQ$2:$AQ$860,K83,2)</f>
        <v>0.24</v>
      </c>
      <c r="O83" s="27">
        <f t="shared" si="7"/>
        <v>1.0309502138356166</v>
      </c>
    </row>
    <row r="84" spans="2:15" x14ac:dyDescent="0.25">
      <c r="B84" s="5">
        <v>26005</v>
      </c>
      <c r="D84" s="4">
        <v>5</v>
      </c>
      <c r="E84" s="4">
        <v>6</v>
      </c>
      <c r="F84" s="23">
        <f t="shared" si="4"/>
        <v>1.6764000000000001</v>
      </c>
      <c r="H84" s="4">
        <v>100</v>
      </c>
      <c r="I84" s="23">
        <f t="shared" si="5"/>
        <v>45.454545454545453</v>
      </c>
      <c r="K84" s="23">
        <f t="shared" si="6"/>
        <v>16.174170423305366</v>
      </c>
      <c r="M84" s="27">
        <f>1-_xlfn.PERCENTRANK.EXC([1]Sheet1!$AQ$2:$AQ$860,K84,2)</f>
        <v>0.99</v>
      </c>
      <c r="O84" s="27">
        <f t="shared" si="7"/>
        <v>1.5518570253120003</v>
      </c>
    </row>
    <row r="85" spans="2:15" x14ac:dyDescent="0.25">
      <c r="B85" s="5">
        <v>26008</v>
      </c>
      <c r="D85" s="4">
        <v>5</v>
      </c>
      <c r="E85" s="4">
        <v>6</v>
      </c>
      <c r="F85" s="23">
        <f t="shared" si="4"/>
        <v>1.6764000000000001</v>
      </c>
      <c r="H85" s="4">
        <v>118</v>
      </c>
      <c r="I85" s="23">
        <f t="shared" si="5"/>
        <v>53.636363636363633</v>
      </c>
      <c r="K85" s="23">
        <f t="shared" si="6"/>
        <v>19.085521099500333</v>
      </c>
      <c r="M85" s="27">
        <f>1-_xlfn.PERCENTRANK.EXC([1]Sheet1!$AQ$2:$AQ$860,K85,2)</f>
        <v>0.78</v>
      </c>
      <c r="O85" s="27">
        <f t="shared" si="7"/>
        <v>1.3151330722983052</v>
      </c>
    </row>
    <row r="86" spans="2:15" x14ac:dyDescent="0.25">
      <c r="B86" s="5">
        <v>26010</v>
      </c>
      <c r="D86" s="4">
        <v>5</v>
      </c>
      <c r="E86" s="4">
        <v>6</v>
      </c>
      <c r="F86" s="23">
        <f t="shared" si="4"/>
        <v>1.6764000000000001</v>
      </c>
      <c r="H86" s="4">
        <v>108</v>
      </c>
      <c r="I86" s="23">
        <f t="shared" si="5"/>
        <v>49.090909090909086</v>
      </c>
      <c r="K86" s="23">
        <f t="shared" si="6"/>
        <v>17.468104057169793</v>
      </c>
      <c r="M86" s="27">
        <f>1-_xlfn.PERCENTRANK.EXC([1]Sheet1!$AQ$2:$AQ$860,K86,2)</f>
        <v>0.92</v>
      </c>
      <c r="O86" s="27">
        <f t="shared" si="7"/>
        <v>1.4369046530666671</v>
      </c>
    </row>
    <row r="87" spans="2:15" x14ac:dyDescent="0.25">
      <c r="B87" s="5">
        <v>26013</v>
      </c>
      <c r="D87" s="4">
        <v>5</v>
      </c>
      <c r="E87" s="4">
        <v>3</v>
      </c>
      <c r="F87" s="23">
        <f t="shared" si="4"/>
        <v>1.6002000000000001</v>
      </c>
      <c r="H87" s="4">
        <v>112</v>
      </c>
      <c r="I87" s="23">
        <f t="shared" si="5"/>
        <v>50.909090909090907</v>
      </c>
      <c r="K87" s="23">
        <f t="shared" si="6"/>
        <v>19.881392977472501</v>
      </c>
      <c r="M87" s="27">
        <f>1-_xlfn.PERCENTRANK.EXC([1]Sheet1!$AQ$2:$AQ$860,K87,2)</f>
        <v>0.65999999999999992</v>
      </c>
      <c r="O87" s="27">
        <f t="shared" si="7"/>
        <v>1.2624869911500003</v>
      </c>
    </row>
    <row r="88" spans="2:15" x14ac:dyDescent="0.25">
      <c r="B88" s="5">
        <v>26019</v>
      </c>
      <c r="D88" s="4">
        <v>5</v>
      </c>
      <c r="E88" s="4">
        <v>1</v>
      </c>
      <c r="F88" s="23">
        <f t="shared" si="4"/>
        <v>1.5494000000000001</v>
      </c>
      <c r="H88" s="4">
        <v>139</v>
      </c>
      <c r="I88" s="23">
        <f t="shared" si="5"/>
        <v>63.18181818181818</v>
      </c>
      <c r="K88" s="23">
        <f t="shared" si="6"/>
        <v>26.318735298534335</v>
      </c>
      <c r="M88" s="27">
        <f>1-_xlfn.PERCENTRANK.EXC([1]Sheet1!$AQ$2:$AQ$860,K88,2)</f>
        <v>0.17000000000000004</v>
      </c>
      <c r="O88" s="27">
        <f t="shared" si="7"/>
        <v>0.95369324229640307</v>
      </c>
    </row>
    <row r="89" spans="2:15" x14ac:dyDescent="0.25">
      <c r="B89" s="5">
        <v>26037</v>
      </c>
      <c r="D89" s="4">
        <v>4</v>
      </c>
      <c r="E89" s="4">
        <v>9</v>
      </c>
      <c r="F89" s="23">
        <f t="shared" si="4"/>
        <v>1.4478</v>
      </c>
      <c r="H89" s="4">
        <v>90</v>
      </c>
      <c r="I89" s="23">
        <f t="shared" si="5"/>
        <v>40.909090909090907</v>
      </c>
      <c r="K89" s="23">
        <f t="shared" si="6"/>
        <v>19.516533618813902</v>
      </c>
      <c r="M89" s="27">
        <f>1-_xlfn.PERCENTRANK.EXC([1]Sheet1!$AQ$2:$AQ$860,K89,2)</f>
        <v>0.72</v>
      </c>
      <c r="O89" s="27">
        <f t="shared" si="7"/>
        <v>1.2860890407200001</v>
      </c>
    </row>
    <row r="90" spans="2:15" x14ac:dyDescent="0.25">
      <c r="B90" s="5">
        <v>26048</v>
      </c>
      <c r="D90" s="4">
        <v>5</v>
      </c>
      <c r="E90" s="4">
        <v>6</v>
      </c>
      <c r="F90" s="23">
        <f t="shared" si="4"/>
        <v>1.6764000000000001</v>
      </c>
      <c r="H90" s="4">
        <v>147</v>
      </c>
      <c r="I90" s="23">
        <f t="shared" si="5"/>
        <v>66.818181818181813</v>
      </c>
      <c r="K90" s="23">
        <f t="shared" si="6"/>
        <v>23.776030522258885</v>
      </c>
      <c r="M90" s="27">
        <f>1-_xlfn.PERCENTRANK.EXC([1]Sheet1!$AQ$2:$AQ$860,K90,2)</f>
        <v>0.28000000000000003</v>
      </c>
      <c r="O90" s="27">
        <f t="shared" si="7"/>
        <v>1.0556850512326534</v>
      </c>
    </row>
    <row r="91" spans="2:15" x14ac:dyDescent="0.25">
      <c r="B91" s="5">
        <v>26066</v>
      </c>
      <c r="D91" s="4">
        <v>5</v>
      </c>
      <c r="E91" s="4">
        <v>3</v>
      </c>
      <c r="F91" s="23">
        <f t="shared" si="4"/>
        <v>1.6002000000000001</v>
      </c>
      <c r="H91" s="4">
        <v>114</v>
      </c>
      <c r="I91" s="23">
        <f t="shared" si="5"/>
        <v>51.818181818181813</v>
      </c>
      <c r="K91" s="23">
        <f t="shared" si="6"/>
        <v>20.236417852070225</v>
      </c>
      <c r="M91" s="27">
        <f>1-_xlfn.PERCENTRANK.EXC([1]Sheet1!$AQ$2:$AQ$860,K91,2)</f>
        <v>0.61</v>
      </c>
      <c r="O91" s="27">
        <f t="shared" si="7"/>
        <v>1.2403380965684212</v>
      </c>
    </row>
    <row r="92" spans="2:15" x14ac:dyDescent="0.25">
      <c r="B92" s="5">
        <v>26068</v>
      </c>
      <c r="D92" s="4">
        <v>5</v>
      </c>
      <c r="E92" s="4">
        <v>2</v>
      </c>
      <c r="F92" s="23">
        <f t="shared" si="4"/>
        <v>1.5748</v>
      </c>
      <c r="H92" s="4">
        <v>107</v>
      </c>
      <c r="I92" s="23">
        <f t="shared" si="5"/>
        <v>48.636363636363633</v>
      </c>
      <c r="K92" s="23">
        <f t="shared" si="6"/>
        <v>19.611476173098971</v>
      </c>
      <c r="M92" s="27">
        <f>1-_xlfn.PERCENTRANK.EXC([1]Sheet1!$AQ$2:$AQ$860,K92,2)</f>
        <v>0.7</v>
      </c>
      <c r="O92" s="27">
        <f t="shared" si="7"/>
        <v>1.2798628608299067</v>
      </c>
    </row>
    <row r="93" spans="2:15" x14ac:dyDescent="0.25">
      <c r="B93" s="5">
        <v>26073</v>
      </c>
      <c r="D93" s="4">
        <v>5</v>
      </c>
      <c r="E93" s="4">
        <v>1</v>
      </c>
      <c r="F93" s="23">
        <f t="shared" si="4"/>
        <v>1.5494000000000001</v>
      </c>
      <c r="H93" s="4">
        <v>114</v>
      </c>
      <c r="I93" s="23">
        <f t="shared" si="5"/>
        <v>51.818181818181813</v>
      </c>
      <c r="K93" s="23">
        <f t="shared" si="6"/>
        <v>21.585149813186433</v>
      </c>
      <c r="M93" s="27">
        <f>1-_xlfn.PERCENTRANK.EXC([1]Sheet1!$AQ$2:$AQ$860,K93,2)</f>
        <v>0.47</v>
      </c>
      <c r="O93" s="27">
        <f t="shared" si="7"/>
        <v>1.162836497185965</v>
      </c>
    </row>
    <row r="94" spans="2:15" x14ac:dyDescent="0.25">
      <c r="B94" s="5">
        <v>26087</v>
      </c>
      <c r="D94" s="4">
        <v>5</v>
      </c>
      <c r="E94" s="4">
        <v>2</v>
      </c>
      <c r="F94" s="23">
        <f t="shared" si="4"/>
        <v>1.5748</v>
      </c>
      <c r="H94" s="4">
        <v>129</v>
      </c>
      <c r="I94" s="23">
        <f t="shared" si="5"/>
        <v>58.636363636363633</v>
      </c>
      <c r="K94" s="23">
        <f t="shared" si="6"/>
        <v>23.643742302147359</v>
      </c>
      <c r="M94" s="27">
        <f>1-_xlfn.PERCENTRANK.EXC([1]Sheet1!$AQ$2:$AQ$860,K94,2)</f>
        <v>0.29000000000000004</v>
      </c>
      <c r="O94" s="27">
        <f t="shared" si="7"/>
        <v>1.0615916752620156</v>
      </c>
    </row>
    <row r="95" spans="2:15" x14ac:dyDescent="0.25">
      <c r="B95" s="5">
        <v>26089</v>
      </c>
      <c r="D95" s="4">
        <v>5</v>
      </c>
      <c r="E95" s="4">
        <v>0</v>
      </c>
      <c r="F95" s="23">
        <f t="shared" si="4"/>
        <v>1.524</v>
      </c>
      <c r="H95" s="4">
        <v>95</v>
      </c>
      <c r="I95" s="23">
        <f t="shared" si="5"/>
        <v>43.18181818181818</v>
      </c>
      <c r="K95" s="23">
        <f t="shared" si="6"/>
        <v>18.592208901589519</v>
      </c>
      <c r="M95" s="27">
        <f>1-_xlfn.PERCENTRANK.EXC([1]Sheet1!$AQ$2:$AQ$860,K95,2)</f>
        <v>0.82000000000000006</v>
      </c>
      <c r="O95" s="27">
        <f t="shared" si="7"/>
        <v>1.3500278602105265</v>
      </c>
    </row>
    <row r="96" spans="2:15" x14ac:dyDescent="0.25">
      <c r="B96" s="5">
        <v>26104</v>
      </c>
      <c r="D96" s="4">
        <v>5</v>
      </c>
      <c r="E96" s="4">
        <v>6</v>
      </c>
      <c r="F96" s="23">
        <f t="shared" si="4"/>
        <v>1.6764000000000001</v>
      </c>
      <c r="H96" s="4">
        <v>118</v>
      </c>
      <c r="I96" s="23">
        <f t="shared" si="5"/>
        <v>53.636363636363633</v>
      </c>
      <c r="K96" s="23">
        <f t="shared" si="6"/>
        <v>19.085521099500333</v>
      </c>
      <c r="M96" s="27">
        <f>1-_xlfn.PERCENTRANK.EXC([1]Sheet1!$AQ$2:$AQ$860,K96,2)</f>
        <v>0.78</v>
      </c>
      <c r="O96" s="27">
        <f t="shared" si="7"/>
        <v>1.3151330722983052</v>
      </c>
    </row>
    <row r="97" spans="2:15" x14ac:dyDescent="0.25">
      <c r="B97" s="5">
        <v>26113</v>
      </c>
      <c r="D97" s="4">
        <v>5</v>
      </c>
      <c r="E97" s="4">
        <v>5</v>
      </c>
      <c r="F97" s="23">
        <f t="shared" si="4"/>
        <v>1.651</v>
      </c>
      <c r="H97" s="4">
        <v>127</v>
      </c>
      <c r="I97" s="23">
        <f t="shared" si="5"/>
        <v>57.72727272727272</v>
      </c>
      <c r="K97" s="23">
        <f t="shared" si="6"/>
        <v>21.178095072704398</v>
      </c>
      <c r="M97" s="27">
        <f>1-_xlfn.PERCENTRANK.EXC([1]Sheet1!$AQ$2:$AQ$860,K97,2)</f>
        <v>0.52</v>
      </c>
      <c r="O97" s="27">
        <f t="shared" si="7"/>
        <v>1.1851868600000002</v>
      </c>
    </row>
    <row r="98" spans="2:15" x14ac:dyDescent="0.25">
      <c r="B98" s="5">
        <v>26146</v>
      </c>
      <c r="D98" s="4">
        <v>5</v>
      </c>
      <c r="E98" s="4">
        <v>4</v>
      </c>
      <c r="F98" s="23">
        <f t="shared" si="4"/>
        <v>1.6255999999999999</v>
      </c>
      <c r="H98" s="4">
        <v>106</v>
      </c>
      <c r="I98" s="23">
        <f t="shared" si="5"/>
        <v>48.18181818181818</v>
      </c>
      <c r="K98" s="23">
        <f t="shared" si="6"/>
        <v>18.23290223284992</v>
      </c>
      <c r="M98" s="27">
        <f>1-_xlfn.PERCENTRANK.EXC([1]Sheet1!$AQ$2:$AQ$860,K98,2)</f>
        <v>0.84</v>
      </c>
      <c r="O98" s="27">
        <f t="shared" si="7"/>
        <v>1.3766321828226415</v>
      </c>
    </row>
    <row r="99" spans="2:15" x14ac:dyDescent="0.25">
      <c r="B99" s="5">
        <v>26150</v>
      </c>
      <c r="D99" s="4">
        <v>4</v>
      </c>
      <c r="E99" s="4">
        <v>11</v>
      </c>
      <c r="F99" s="23">
        <f t="shared" si="4"/>
        <v>1.4986000000000002</v>
      </c>
      <c r="H99" s="4">
        <v>102</v>
      </c>
      <c r="I99" s="23">
        <f t="shared" si="5"/>
        <v>46.36363636363636</v>
      </c>
      <c r="K99" s="23">
        <f t="shared" si="6"/>
        <v>20.64457917012253</v>
      </c>
      <c r="M99" s="27">
        <f>1-_xlfn.PERCENTRANK.EXC([1]Sheet1!$AQ$2:$AQ$860,K99,2)</f>
        <v>0.57000000000000006</v>
      </c>
      <c r="O99" s="27">
        <f t="shared" si="7"/>
        <v>1.2158155316784318</v>
      </c>
    </row>
    <row r="100" spans="2:15" x14ac:dyDescent="0.25">
      <c r="B100" s="5">
        <v>26166</v>
      </c>
      <c r="D100" s="4">
        <v>5</v>
      </c>
      <c r="E100" s="4">
        <v>1</v>
      </c>
      <c r="F100" s="23">
        <f t="shared" si="4"/>
        <v>1.5494000000000001</v>
      </c>
      <c r="H100" s="4">
        <v>101</v>
      </c>
      <c r="I100" s="23">
        <f t="shared" si="5"/>
        <v>45.909090909090907</v>
      </c>
      <c r="K100" s="23">
        <f t="shared" si="6"/>
        <v>19.123685360805524</v>
      </c>
      <c r="M100" s="27">
        <f>1-_xlfn.PERCENTRANK.EXC([1]Sheet1!$AQ$2:$AQ$860,K100,2)</f>
        <v>0.77</v>
      </c>
      <c r="O100" s="27">
        <f t="shared" si="7"/>
        <v>1.3125085215762378</v>
      </c>
    </row>
    <row r="101" spans="2:15" x14ac:dyDescent="0.25">
      <c r="B101" s="5">
        <v>26169</v>
      </c>
      <c r="D101" s="4">
        <v>5</v>
      </c>
      <c r="E101" s="4">
        <v>7</v>
      </c>
      <c r="F101" s="23">
        <f t="shared" si="4"/>
        <v>1.7018</v>
      </c>
      <c r="H101" s="4">
        <v>106</v>
      </c>
      <c r="I101" s="23">
        <f t="shared" si="5"/>
        <v>48.18181818181818</v>
      </c>
      <c r="K101" s="23">
        <f t="shared" si="6"/>
        <v>16.636660179495049</v>
      </c>
      <c r="M101" s="27">
        <f>1-_xlfn.PERCENTRANK.EXC([1]Sheet1!$AQ$2:$AQ$860,K101,2)</f>
        <v>0.96</v>
      </c>
      <c r="O101" s="27">
        <f t="shared" si="7"/>
        <v>1.5087162765358491</v>
      </c>
    </row>
    <row r="102" spans="2:15" x14ac:dyDescent="0.25">
      <c r="B102" s="5">
        <v>26173</v>
      </c>
      <c r="D102" s="4">
        <v>5</v>
      </c>
      <c r="E102" s="4">
        <v>2.5</v>
      </c>
      <c r="F102" s="23">
        <f t="shared" si="4"/>
        <v>1.5874999999999999</v>
      </c>
      <c r="H102" s="4">
        <v>108</v>
      </c>
      <c r="I102" s="23">
        <f t="shared" si="5"/>
        <v>49.090909090909086</v>
      </c>
      <c r="K102" s="23">
        <f t="shared" si="6"/>
        <v>19.4793116858961</v>
      </c>
      <c r="M102" s="27">
        <f>1-_xlfn.PERCENTRANK.EXC([1]Sheet1!$AQ$2:$AQ$860,K102,2)</f>
        <v>0.73</v>
      </c>
      <c r="O102" s="27">
        <f t="shared" si="7"/>
        <v>1.288546556712963</v>
      </c>
    </row>
    <row r="103" spans="2:15" x14ac:dyDescent="0.25">
      <c r="B103" s="5">
        <v>26182</v>
      </c>
      <c r="D103" s="4">
        <v>5</v>
      </c>
      <c r="E103" s="4">
        <v>5</v>
      </c>
      <c r="F103" s="23">
        <f t="shared" si="4"/>
        <v>1.651</v>
      </c>
      <c r="H103" s="4">
        <v>114</v>
      </c>
      <c r="I103" s="23">
        <f t="shared" si="5"/>
        <v>51.818181818181813</v>
      </c>
      <c r="K103" s="23">
        <f t="shared" si="6"/>
        <v>19.010258569199223</v>
      </c>
      <c r="M103" s="27">
        <f>1-_xlfn.PERCENTRANK.EXC([1]Sheet1!$AQ$2:$AQ$860,K103,2)</f>
        <v>0.78</v>
      </c>
      <c r="O103" s="27">
        <f t="shared" si="7"/>
        <v>1.3203397475438599</v>
      </c>
    </row>
    <row r="104" spans="2:15" x14ac:dyDescent="0.25">
      <c r="B104" s="5">
        <v>26183</v>
      </c>
      <c r="D104" s="4">
        <v>5</v>
      </c>
      <c r="E104" s="4">
        <v>2</v>
      </c>
      <c r="F104" s="23">
        <f t="shared" si="4"/>
        <v>1.5748</v>
      </c>
      <c r="H104" s="4">
        <v>119</v>
      </c>
      <c r="I104" s="23">
        <f t="shared" si="5"/>
        <v>54.090909090909086</v>
      </c>
      <c r="K104" s="23">
        <f t="shared" si="6"/>
        <v>21.810894061670819</v>
      </c>
      <c r="M104" s="27">
        <f>1-_xlfn.PERCENTRANK.EXC([1]Sheet1!$AQ$2:$AQ$860,K104,2)</f>
        <v>0.44999999999999996</v>
      </c>
      <c r="O104" s="27">
        <f t="shared" si="7"/>
        <v>1.1508010597378153</v>
      </c>
    </row>
    <row r="105" spans="2:15" x14ac:dyDescent="0.25">
      <c r="B105" s="5">
        <v>26185</v>
      </c>
      <c r="D105" s="4">
        <v>5</v>
      </c>
      <c r="E105" s="4">
        <v>2.5</v>
      </c>
      <c r="F105" s="23">
        <f t="shared" si="4"/>
        <v>1.5874999999999999</v>
      </c>
      <c r="H105" s="4">
        <v>130</v>
      </c>
      <c r="I105" s="23">
        <f t="shared" si="5"/>
        <v>59.090909090909086</v>
      </c>
      <c r="K105" s="23">
        <f t="shared" si="6"/>
        <v>23.447319621911969</v>
      </c>
      <c r="M105" s="27">
        <f>1-_xlfn.PERCENTRANK.EXC([1]Sheet1!$AQ$2:$AQ$860,K105,2)</f>
        <v>0.30000000000000004</v>
      </c>
      <c r="O105" s="27">
        <f t="shared" si="7"/>
        <v>1.0704848317307694</v>
      </c>
    </row>
    <row r="106" spans="2:15" x14ac:dyDescent="0.25">
      <c r="B106" s="5">
        <v>26191</v>
      </c>
      <c r="D106" s="4">
        <v>5</v>
      </c>
      <c r="E106" s="4">
        <v>4</v>
      </c>
      <c r="F106" s="23">
        <f t="shared" si="4"/>
        <v>1.6255999999999999</v>
      </c>
      <c r="H106" s="4">
        <v>91</v>
      </c>
      <c r="I106" s="23">
        <f t="shared" si="5"/>
        <v>41.36363636363636</v>
      </c>
      <c r="K106" s="23">
        <f t="shared" si="6"/>
        <v>15.652774558390025</v>
      </c>
      <c r="M106" s="27">
        <f>1-_xlfn.PERCENTRANK.EXC([1]Sheet1!$AQ$2:$AQ$860,K106,2)</f>
        <v>1</v>
      </c>
      <c r="O106" s="27">
        <f t="shared" si="7"/>
        <v>1.6035495755956046</v>
      </c>
    </row>
    <row r="107" spans="2:15" x14ac:dyDescent="0.25">
      <c r="B107" s="5">
        <v>26220</v>
      </c>
      <c r="D107" s="4">
        <v>5</v>
      </c>
      <c r="E107" s="4">
        <v>3</v>
      </c>
      <c r="F107" s="23">
        <f t="shared" si="4"/>
        <v>1.6002000000000001</v>
      </c>
      <c r="H107" s="4">
        <v>167</v>
      </c>
      <c r="I107" s="23">
        <f t="shared" si="5"/>
        <v>75.909090909090907</v>
      </c>
      <c r="K107" s="23">
        <f t="shared" si="6"/>
        <v>29.644577028909893</v>
      </c>
      <c r="M107" s="27">
        <f>1-_xlfn.PERCENTRANK.EXC([1]Sheet1!$AQ$2:$AQ$860,K107,2)</f>
        <v>6.9999999999999951E-2</v>
      </c>
      <c r="O107" s="27">
        <f t="shared" si="7"/>
        <v>0.8466978623281437</v>
      </c>
    </row>
    <row r="108" spans="2:15" x14ac:dyDescent="0.25">
      <c r="B108" s="5">
        <v>26223</v>
      </c>
      <c r="D108" s="4">
        <v>5</v>
      </c>
      <c r="E108" s="4">
        <v>6.5</v>
      </c>
      <c r="F108" s="23">
        <f t="shared" si="4"/>
        <v>1.6891</v>
      </c>
      <c r="H108" s="4">
        <v>135</v>
      </c>
      <c r="I108" s="23">
        <f t="shared" si="5"/>
        <v>61.36363636363636</v>
      </c>
      <c r="K108" s="23">
        <f t="shared" si="6"/>
        <v>21.508016641141847</v>
      </c>
      <c r="M108" s="27">
        <f>1-_xlfn.PERCENTRANK.EXC([1]Sheet1!$AQ$2:$AQ$860,K108,2)</f>
        <v>0.47</v>
      </c>
      <c r="O108" s="27">
        <f t="shared" si="7"/>
        <v>1.167006722134815</v>
      </c>
    </row>
    <row r="109" spans="2:15" x14ac:dyDescent="0.25">
      <c r="B109" s="5">
        <v>26228</v>
      </c>
      <c r="D109" s="4">
        <v>5</v>
      </c>
      <c r="E109" s="4">
        <v>4</v>
      </c>
      <c r="F109" s="23">
        <f t="shared" si="4"/>
        <v>1.6255999999999999</v>
      </c>
      <c r="H109" s="4">
        <v>112</v>
      </c>
      <c r="I109" s="23">
        <f t="shared" si="5"/>
        <v>50.909090909090907</v>
      </c>
      <c r="K109" s="23">
        <f t="shared" si="6"/>
        <v>19.264953302633877</v>
      </c>
      <c r="M109" s="27">
        <f>1-_xlfn.PERCENTRANK.EXC([1]Sheet1!$AQ$2:$AQ$860,K109,2)</f>
        <v>0.76</v>
      </c>
      <c r="O109" s="27">
        <f t="shared" si="7"/>
        <v>1.3028840301714286</v>
      </c>
    </row>
    <row r="110" spans="2:15" x14ac:dyDescent="0.25">
      <c r="B110" s="5">
        <v>26231</v>
      </c>
      <c r="D110" s="4">
        <v>5</v>
      </c>
      <c r="E110" s="4">
        <v>0</v>
      </c>
      <c r="F110" s="23">
        <f t="shared" si="4"/>
        <v>1.524</v>
      </c>
      <c r="H110" s="4">
        <v>114</v>
      </c>
      <c r="I110" s="23">
        <f t="shared" si="5"/>
        <v>51.818181818181813</v>
      </c>
      <c r="K110" s="23">
        <f t="shared" si="6"/>
        <v>22.310650681907422</v>
      </c>
      <c r="M110" s="27">
        <f>1-_xlfn.PERCENTRANK.EXC([1]Sheet1!$AQ$2:$AQ$860,K110,2)</f>
        <v>0.41000000000000003</v>
      </c>
      <c r="O110" s="27">
        <f t="shared" si="7"/>
        <v>1.1250232168421055</v>
      </c>
    </row>
    <row r="111" spans="2:15" x14ac:dyDescent="0.25">
      <c r="B111" s="5">
        <v>26282</v>
      </c>
      <c r="D111" s="4">
        <v>5</v>
      </c>
      <c r="E111" s="4">
        <v>3</v>
      </c>
      <c r="F111" s="23">
        <f t="shared" si="4"/>
        <v>1.6002000000000001</v>
      </c>
      <c r="H111" s="4">
        <v>161</v>
      </c>
      <c r="I111" s="23">
        <f t="shared" si="5"/>
        <v>73.181818181818173</v>
      </c>
      <c r="K111" s="23">
        <f t="shared" si="6"/>
        <v>28.57950240511672</v>
      </c>
      <c r="M111" s="27">
        <f>1-_xlfn.PERCENTRANK.EXC([1]Sheet1!$AQ$2:$AQ$860,K111,2)</f>
        <v>8.9999999999999969E-2</v>
      </c>
      <c r="O111" s="27">
        <f t="shared" si="7"/>
        <v>0.87825181993043488</v>
      </c>
    </row>
    <row r="112" spans="2:15" x14ac:dyDescent="0.25">
      <c r="B112" s="5">
        <v>26288</v>
      </c>
      <c r="D112" s="4">
        <v>5</v>
      </c>
      <c r="E112" s="4">
        <v>1</v>
      </c>
      <c r="F112" s="23">
        <f t="shared" si="4"/>
        <v>1.5494000000000001</v>
      </c>
      <c r="H112" s="4">
        <v>93</v>
      </c>
      <c r="I112" s="23">
        <f t="shared" si="5"/>
        <v>42.272727272727266</v>
      </c>
      <c r="K112" s="23">
        <f t="shared" si="6"/>
        <v>17.608938005494196</v>
      </c>
      <c r="M112" s="27">
        <f>1-_xlfn.PERCENTRANK.EXC([1]Sheet1!$AQ$2:$AQ$860,K112,2)</f>
        <v>0.9</v>
      </c>
      <c r="O112" s="27">
        <f t="shared" si="7"/>
        <v>1.4254124804215056</v>
      </c>
    </row>
    <row r="113" spans="2:15" x14ac:dyDescent="0.25">
      <c r="B113" s="5">
        <v>26300</v>
      </c>
      <c r="D113" s="4">
        <v>5</v>
      </c>
      <c r="E113" s="4">
        <v>6</v>
      </c>
      <c r="F113" s="23">
        <f t="shared" si="4"/>
        <v>1.6764000000000001</v>
      </c>
      <c r="H113" s="4">
        <v>116</v>
      </c>
      <c r="I113" s="23">
        <f t="shared" si="5"/>
        <v>52.72727272727272</v>
      </c>
      <c r="K113" s="23">
        <f t="shared" si="6"/>
        <v>18.762037691034223</v>
      </c>
      <c r="M113" s="27">
        <f>1-_xlfn.PERCENTRANK.EXC([1]Sheet1!$AQ$2:$AQ$860,K113,2)</f>
        <v>0.81</v>
      </c>
      <c r="O113" s="27">
        <f t="shared" si="7"/>
        <v>1.3378077804413797</v>
      </c>
    </row>
    <row r="114" spans="2:15" x14ac:dyDescent="0.25">
      <c r="B114" s="5">
        <v>26304</v>
      </c>
      <c r="D114" s="4">
        <v>5</v>
      </c>
      <c r="E114" s="4">
        <v>8</v>
      </c>
      <c r="F114" s="23">
        <f t="shared" si="4"/>
        <v>1.7272000000000001</v>
      </c>
      <c r="H114" s="4">
        <v>112</v>
      </c>
      <c r="I114" s="23">
        <f t="shared" si="5"/>
        <v>50.909090909090907</v>
      </c>
      <c r="K114" s="23">
        <f t="shared" si="6"/>
        <v>17.065148946277759</v>
      </c>
      <c r="M114" s="27">
        <f>1-_xlfn.PERCENTRANK.EXC([1]Sheet1!$AQ$2:$AQ$860,K114,2)</f>
        <v>0.94</v>
      </c>
      <c r="O114" s="27">
        <f t="shared" si="7"/>
        <v>1.4708339246857145</v>
      </c>
    </row>
    <row r="115" spans="2:15" x14ac:dyDescent="0.25">
      <c r="B115" s="5">
        <v>26324</v>
      </c>
      <c r="D115" s="4">
        <v>5</v>
      </c>
      <c r="E115" s="4">
        <v>0</v>
      </c>
      <c r="F115" s="23">
        <f t="shared" si="4"/>
        <v>1.524</v>
      </c>
      <c r="H115" s="4">
        <v>133</v>
      </c>
      <c r="I115" s="23">
        <f t="shared" si="5"/>
        <v>60.454545454545446</v>
      </c>
      <c r="K115" s="23">
        <f t="shared" si="6"/>
        <v>26.029092462225321</v>
      </c>
      <c r="M115" s="27">
        <f>1-_xlfn.PERCENTRANK.EXC([1]Sheet1!$AQ$2:$AQ$860,K115,2)</f>
        <v>0.18000000000000005</v>
      </c>
      <c r="O115" s="27">
        <f t="shared" si="7"/>
        <v>0.96430561443609053</v>
      </c>
    </row>
    <row r="116" spans="2:15" x14ac:dyDescent="0.25">
      <c r="B116" s="5">
        <v>26332</v>
      </c>
      <c r="D116" s="4">
        <v>5</v>
      </c>
      <c r="E116" s="4">
        <v>2</v>
      </c>
      <c r="F116" s="23">
        <f t="shared" si="4"/>
        <v>1.5748</v>
      </c>
      <c r="H116" s="4">
        <v>160</v>
      </c>
      <c r="I116" s="23">
        <f t="shared" si="5"/>
        <v>72.72727272727272</v>
      </c>
      <c r="K116" s="23">
        <f t="shared" si="6"/>
        <v>29.32557184762463</v>
      </c>
      <c r="M116" s="27">
        <f>1-_xlfn.PERCENTRANK.EXC([1]Sheet1!$AQ$2:$AQ$860,K116,2)</f>
        <v>6.9999999999999951E-2</v>
      </c>
      <c r="O116" s="27">
        <f t="shared" si="7"/>
        <v>0.8559082881800002</v>
      </c>
    </row>
    <row r="117" spans="2:15" x14ac:dyDescent="0.25">
      <c r="B117" s="5">
        <v>26334</v>
      </c>
      <c r="D117" s="4">
        <v>5</v>
      </c>
      <c r="E117" s="4">
        <v>6</v>
      </c>
      <c r="F117" s="23">
        <f t="shared" si="4"/>
        <v>1.6764000000000001</v>
      </c>
      <c r="H117" s="4">
        <v>109</v>
      </c>
      <c r="I117" s="23">
        <f t="shared" si="5"/>
        <v>49.54545454545454</v>
      </c>
      <c r="K117" s="23">
        <f t="shared" si="6"/>
        <v>17.629845761402848</v>
      </c>
      <c r="M117" s="27">
        <f>1-_xlfn.PERCENTRANK.EXC([1]Sheet1!$AQ$2:$AQ$860,K117,2)</f>
        <v>0.9</v>
      </c>
      <c r="O117" s="27">
        <f t="shared" si="7"/>
        <v>1.4237220415706426</v>
      </c>
    </row>
    <row r="118" spans="2:15" x14ac:dyDescent="0.25">
      <c r="B118" s="5">
        <v>26340</v>
      </c>
      <c r="D118" s="4">
        <v>5</v>
      </c>
      <c r="E118" s="4">
        <v>0</v>
      </c>
      <c r="F118" s="23">
        <f t="shared" si="4"/>
        <v>1.524</v>
      </c>
      <c r="H118" s="4">
        <v>138</v>
      </c>
      <c r="I118" s="23">
        <f t="shared" si="5"/>
        <v>62.72727272727272</v>
      </c>
      <c r="K118" s="23">
        <f t="shared" si="6"/>
        <v>27.007629772835298</v>
      </c>
      <c r="M118" s="27">
        <f>1-_xlfn.PERCENTRANK.EXC([1]Sheet1!$AQ$2:$AQ$860,K118,2)</f>
        <v>0.14000000000000001</v>
      </c>
      <c r="O118" s="27">
        <f t="shared" si="7"/>
        <v>0.92936700521739157</v>
      </c>
    </row>
    <row r="119" spans="2:15" x14ac:dyDescent="0.25">
      <c r="B119" s="5">
        <v>26342</v>
      </c>
      <c r="D119" s="4">
        <v>5</v>
      </c>
      <c r="E119" s="4">
        <v>1.5</v>
      </c>
      <c r="F119" s="23">
        <f t="shared" si="4"/>
        <v>1.5621</v>
      </c>
      <c r="H119" s="4">
        <v>140</v>
      </c>
      <c r="I119" s="23">
        <f t="shared" si="5"/>
        <v>63.636363636363633</v>
      </c>
      <c r="K119" s="23">
        <f t="shared" si="6"/>
        <v>26.078805184608484</v>
      </c>
      <c r="M119" s="27">
        <f>1-_xlfn.PERCENTRANK.EXC([1]Sheet1!$AQ$2:$AQ$860,K119,2)</f>
        <v>0.18000000000000005</v>
      </c>
      <c r="O119" s="27">
        <f t="shared" si="7"/>
        <v>0.96246740685857168</v>
      </c>
    </row>
    <row r="120" spans="2:15" x14ac:dyDescent="0.25">
      <c r="B120" s="5">
        <v>26355</v>
      </c>
      <c r="D120" s="4">
        <v>5</v>
      </c>
      <c r="E120" s="4">
        <v>0</v>
      </c>
      <c r="F120" s="23">
        <f t="shared" si="4"/>
        <v>1.524</v>
      </c>
      <c r="H120" s="4">
        <v>130</v>
      </c>
      <c r="I120" s="23">
        <f t="shared" si="5"/>
        <v>59.090909090909086</v>
      </c>
      <c r="K120" s="23">
        <f t="shared" si="6"/>
        <v>25.441970075859338</v>
      </c>
      <c r="M120" s="27">
        <f>1-_xlfn.PERCENTRANK.EXC([1]Sheet1!$AQ$2:$AQ$860,K120,2)</f>
        <v>0.19999999999999996</v>
      </c>
      <c r="O120" s="27">
        <f t="shared" si="7"/>
        <v>0.98655882092307723</v>
      </c>
    </row>
    <row r="121" spans="2:15" x14ac:dyDescent="0.25">
      <c r="B121" s="5">
        <v>26373</v>
      </c>
      <c r="D121" s="4">
        <v>5</v>
      </c>
      <c r="E121" s="4">
        <v>5</v>
      </c>
      <c r="F121" s="23">
        <f t="shared" si="4"/>
        <v>1.651</v>
      </c>
      <c r="H121" s="4">
        <v>108</v>
      </c>
      <c r="I121" s="23">
        <f t="shared" si="5"/>
        <v>49.090909090909086</v>
      </c>
      <c r="K121" s="23">
        <f t="shared" si="6"/>
        <v>18.009718644504527</v>
      </c>
      <c r="M121" s="27">
        <f>1-_xlfn.PERCENTRANK.EXC([1]Sheet1!$AQ$2:$AQ$860,K121,2)</f>
        <v>0.87</v>
      </c>
      <c r="O121" s="27">
        <f t="shared" si="7"/>
        <v>1.393691955740741</v>
      </c>
    </row>
    <row r="122" spans="2:15" x14ac:dyDescent="0.25">
      <c r="B122" s="5">
        <v>26374</v>
      </c>
      <c r="D122" s="4">
        <v>5</v>
      </c>
      <c r="E122" s="4">
        <v>3</v>
      </c>
      <c r="F122" s="23">
        <f t="shared" si="4"/>
        <v>1.6002000000000001</v>
      </c>
      <c r="H122" s="4">
        <v>95</v>
      </c>
      <c r="I122" s="23">
        <f t="shared" si="5"/>
        <v>43.18181818181818</v>
      </c>
      <c r="K122" s="23">
        <f t="shared" si="6"/>
        <v>16.863681543391856</v>
      </c>
      <c r="M122" s="27">
        <f>1-_xlfn.PERCENTRANK.EXC([1]Sheet1!$AQ$2:$AQ$860,K122,2)</f>
        <v>0.95</v>
      </c>
      <c r="O122" s="27">
        <f t="shared" si="7"/>
        <v>1.4884057158821054</v>
      </c>
    </row>
    <row r="123" spans="2:15" x14ac:dyDescent="0.25">
      <c r="B123" s="5">
        <v>26382</v>
      </c>
      <c r="D123" s="4">
        <v>5</v>
      </c>
      <c r="E123" s="4">
        <v>4</v>
      </c>
      <c r="F123" s="23">
        <f t="shared" si="4"/>
        <v>1.6255999999999999</v>
      </c>
      <c r="H123" s="4">
        <v>113</v>
      </c>
      <c r="I123" s="23">
        <f t="shared" si="5"/>
        <v>51.36363636363636</v>
      </c>
      <c r="K123" s="23">
        <f t="shared" si="6"/>
        <v>19.436961814264535</v>
      </c>
      <c r="M123" s="27">
        <f>1-_xlfn.PERCENTRANK.EXC([1]Sheet1!$AQ$2:$AQ$860,K123,2)</f>
        <v>0.73</v>
      </c>
      <c r="O123" s="27">
        <f t="shared" si="7"/>
        <v>1.2913540830017702</v>
      </c>
    </row>
    <row r="124" spans="2:15" x14ac:dyDescent="0.25">
      <c r="B124" s="5">
        <v>26392</v>
      </c>
      <c r="D124" s="4">
        <v>5</v>
      </c>
      <c r="E124" s="4">
        <v>7</v>
      </c>
      <c r="F124" s="23">
        <f t="shared" si="4"/>
        <v>1.7018</v>
      </c>
      <c r="H124" s="4">
        <v>98</v>
      </c>
      <c r="I124" s="23">
        <f t="shared" si="5"/>
        <v>44.54545454545454</v>
      </c>
      <c r="K124" s="23">
        <f t="shared" si="6"/>
        <v>15.381063184816174</v>
      </c>
      <c r="M124" s="27">
        <f>1-_xlfn.PERCENTRANK.EXC([1]Sheet1!$AQ$2:$AQ$860,K124,2)</f>
        <v>1</v>
      </c>
      <c r="O124" s="27">
        <f t="shared" si="7"/>
        <v>1.6318767889061228</v>
      </c>
    </row>
    <row r="125" spans="2:15" x14ac:dyDescent="0.25">
      <c r="B125" s="5">
        <v>26414</v>
      </c>
      <c r="D125" s="4">
        <v>5</v>
      </c>
      <c r="E125" s="4">
        <v>4</v>
      </c>
      <c r="F125" s="23">
        <f t="shared" si="4"/>
        <v>1.6255999999999999</v>
      </c>
      <c r="H125" s="4">
        <v>101</v>
      </c>
      <c r="I125" s="23">
        <f t="shared" si="5"/>
        <v>45.909090909090907</v>
      </c>
      <c r="K125" s="23">
        <f t="shared" si="6"/>
        <v>17.37285967469662</v>
      </c>
      <c r="M125" s="27">
        <f>1-_xlfn.PERCENTRANK.EXC([1]Sheet1!$AQ$2:$AQ$860,K125,2)</f>
        <v>0.92999999999999994</v>
      </c>
      <c r="O125" s="27">
        <f t="shared" si="7"/>
        <v>1.4447822908831685</v>
      </c>
    </row>
    <row r="126" spans="2:15" x14ac:dyDescent="0.25">
      <c r="B126" s="5">
        <v>26420</v>
      </c>
      <c r="D126" s="4">
        <v>5</v>
      </c>
      <c r="E126" s="4">
        <v>4</v>
      </c>
      <c r="F126" s="23">
        <f t="shared" si="4"/>
        <v>1.6255999999999999</v>
      </c>
      <c r="H126" s="4">
        <v>116</v>
      </c>
      <c r="I126" s="23">
        <f t="shared" si="5"/>
        <v>52.72727272727272</v>
      </c>
      <c r="K126" s="23">
        <f t="shared" si="6"/>
        <v>19.952987349156516</v>
      </c>
      <c r="M126" s="27">
        <f>1-_xlfn.PERCENTRANK.EXC([1]Sheet1!$AQ$2:$AQ$860,K126,2)</f>
        <v>0.65</v>
      </c>
      <c r="O126" s="27">
        <f t="shared" si="7"/>
        <v>1.257956994648276</v>
      </c>
    </row>
    <row r="127" spans="2:15" x14ac:dyDescent="0.25">
      <c r="B127" s="5">
        <v>26423</v>
      </c>
      <c r="D127" s="4">
        <v>5</v>
      </c>
      <c r="E127" s="4">
        <v>4</v>
      </c>
      <c r="F127" s="23">
        <f t="shared" si="4"/>
        <v>1.6255999999999999</v>
      </c>
      <c r="H127" s="4">
        <v>183</v>
      </c>
      <c r="I127" s="23">
        <f t="shared" si="5"/>
        <v>83.181818181818173</v>
      </c>
      <c r="K127" s="23">
        <f t="shared" si="6"/>
        <v>31.477557628410707</v>
      </c>
      <c r="M127" s="27">
        <f>1-_xlfn.PERCENTRANK.EXC([1]Sheet1!$AQ$2:$AQ$860,K127,2)</f>
        <v>5.0000000000000044E-2</v>
      </c>
      <c r="O127" s="27">
        <f t="shared" si="7"/>
        <v>0.79739350480437177</v>
      </c>
    </row>
    <row r="128" spans="2:15" x14ac:dyDescent="0.25">
      <c r="B128" s="5">
        <v>26437</v>
      </c>
      <c r="D128" s="4">
        <v>4</v>
      </c>
      <c r="E128" s="4">
        <v>11</v>
      </c>
      <c r="F128" s="23">
        <f t="shared" si="4"/>
        <v>1.4986000000000002</v>
      </c>
      <c r="H128" s="4">
        <v>130</v>
      </c>
      <c r="I128" s="23">
        <f t="shared" si="5"/>
        <v>59.090909090909086</v>
      </c>
      <c r="K128" s="23">
        <f t="shared" si="6"/>
        <v>26.311718550156165</v>
      </c>
      <c r="M128" s="27">
        <f>1-_xlfn.PERCENTRANK.EXC([1]Sheet1!$AQ$2:$AQ$860,K128,2)</f>
        <v>0.17000000000000004</v>
      </c>
      <c r="O128" s="27">
        <f t="shared" si="7"/>
        <v>0.95394757100923111</v>
      </c>
    </row>
    <row r="129" spans="2:15" x14ac:dyDescent="0.25">
      <c r="B129" s="5">
        <v>26450</v>
      </c>
      <c r="D129" s="4">
        <v>5</v>
      </c>
      <c r="E129" s="4">
        <v>9</v>
      </c>
      <c r="F129" s="23">
        <f t="shared" si="4"/>
        <v>1.7525999999999999</v>
      </c>
      <c r="H129" s="4">
        <v>141</v>
      </c>
      <c r="I129" s="23">
        <f t="shared" si="5"/>
        <v>64.090909090909079</v>
      </c>
      <c r="K129" s="23">
        <f t="shared" si="6"/>
        <v>20.865597095804375</v>
      </c>
      <c r="M129" s="27">
        <f>1-_xlfn.PERCENTRANK.EXC([1]Sheet1!$AQ$2:$AQ$860,K129,2)</f>
        <v>0.55000000000000004</v>
      </c>
      <c r="O129" s="27">
        <f t="shared" si="7"/>
        <v>1.2029370587744683</v>
      </c>
    </row>
    <row r="130" spans="2:15" x14ac:dyDescent="0.25">
      <c r="B130" s="5">
        <v>26451</v>
      </c>
      <c r="D130" s="4">
        <v>5</v>
      </c>
      <c r="E130" s="4">
        <v>5</v>
      </c>
      <c r="F130" s="23">
        <f t="shared" si="4"/>
        <v>1.651</v>
      </c>
      <c r="H130" s="4">
        <v>108</v>
      </c>
      <c r="I130" s="23">
        <f t="shared" si="5"/>
        <v>49.090909090909086</v>
      </c>
      <c r="K130" s="23">
        <f t="shared" si="6"/>
        <v>18.009718644504527</v>
      </c>
      <c r="M130" s="27">
        <f>1-_xlfn.PERCENTRANK.EXC([1]Sheet1!$AQ$2:$AQ$860,K130,2)</f>
        <v>0.87</v>
      </c>
      <c r="O130" s="27">
        <f t="shared" si="7"/>
        <v>1.393691955740741</v>
      </c>
    </row>
    <row r="131" spans="2:15" x14ac:dyDescent="0.25">
      <c r="B131" s="5">
        <v>26456</v>
      </c>
      <c r="D131" s="4">
        <v>5</v>
      </c>
      <c r="E131" s="4">
        <v>2.5</v>
      </c>
      <c r="F131" s="23">
        <f t="shared" si="4"/>
        <v>1.5874999999999999</v>
      </c>
      <c r="H131" s="4">
        <v>203</v>
      </c>
      <c r="I131" s="23">
        <f t="shared" si="5"/>
        <v>92.272727272727266</v>
      </c>
      <c r="K131" s="23">
        <f t="shared" si="6"/>
        <v>36.613891409601003</v>
      </c>
      <c r="M131" s="27">
        <f>1-_xlfn.PERCENTRANK.EXC([1]Sheet1!$AQ$2:$AQ$860,K131,2)</f>
        <v>2.0000000000000018E-2</v>
      </c>
      <c r="O131" s="27">
        <f t="shared" si="7"/>
        <v>0.68553215825123148</v>
      </c>
    </row>
    <row r="132" spans="2:15" x14ac:dyDescent="0.25">
      <c r="B132" s="5">
        <v>26461</v>
      </c>
      <c r="D132" s="4">
        <v>5</v>
      </c>
      <c r="E132" s="4">
        <v>5</v>
      </c>
      <c r="F132" s="23">
        <f t="shared" si="4"/>
        <v>1.651</v>
      </c>
      <c r="H132" s="4">
        <v>164</v>
      </c>
      <c r="I132" s="23">
        <f t="shared" si="5"/>
        <v>74.545454545454533</v>
      </c>
      <c r="K132" s="23">
        <f t="shared" si="6"/>
        <v>27.348091274988352</v>
      </c>
      <c r="M132" s="27">
        <f>1-_xlfn.PERCENTRANK.EXC([1]Sheet1!$AQ$2:$AQ$860,K132,2)</f>
        <v>0.13</v>
      </c>
      <c r="O132" s="27">
        <f t="shared" si="7"/>
        <v>0.91779714158536618</v>
      </c>
    </row>
    <row r="133" spans="2:15" x14ac:dyDescent="0.25">
      <c r="B133" s="5">
        <v>26465</v>
      </c>
      <c r="D133" s="4">
        <v>5</v>
      </c>
      <c r="E133" s="4">
        <v>1</v>
      </c>
      <c r="F133" s="23">
        <f t="shared" ref="F133:F159" si="8">(D133*0.3048)+(E133*0.0254)</f>
        <v>1.5494000000000001</v>
      </c>
      <c r="H133" s="4">
        <v>121</v>
      </c>
      <c r="I133" s="23">
        <f t="shared" ref="I133:I159" si="9">H133/2.2</f>
        <v>54.999999999999993</v>
      </c>
      <c r="K133" s="23">
        <f t="shared" ref="K133:K159" si="10">I133/(F133^2)</f>
        <v>22.910553749083846</v>
      </c>
      <c r="M133" s="27">
        <f>1-_xlfn.PERCENTRANK.EXC([1]Sheet1!$AQ$2:$AQ$860,K133,2)</f>
        <v>0.35</v>
      </c>
      <c r="O133" s="27">
        <f t="shared" ref="O133:O159" si="11">25.1/K133</f>
        <v>1.0955649642909093</v>
      </c>
    </row>
    <row r="134" spans="2:15" x14ac:dyDescent="0.25">
      <c r="B134" s="5">
        <v>26469</v>
      </c>
      <c r="D134" s="4">
        <v>5</v>
      </c>
      <c r="E134" s="4">
        <v>2</v>
      </c>
      <c r="F134" s="23">
        <f t="shared" si="8"/>
        <v>1.5748</v>
      </c>
      <c r="H134" s="4">
        <v>99</v>
      </c>
      <c r="I134" s="23">
        <f t="shared" si="9"/>
        <v>44.999999999999993</v>
      </c>
      <c r="K134" s="23">
        <f t="shared" si="10"/>
        <v>18.145197580717738</v>
      </c>
      <c r="M134" s="27">
        <f>1-_xlfn.PERCENTRANK.EXC([1]Sheet1!$AQ$2:$AQ$860,K134,2)</f>
        <v>0.86</v>
      </c>
      <c r="O134" s="27">
        <f t="shared" si="11"/>
        <v>1.3832861223111115</v>
      </c>
    </row>
    <row r="135" spans="2:15" x14ac:dyDescent="0.25">
      <c r="B135" s="5">
        <v>26475</v>
      </c>
      <c r="D135" s="4">
        <v>5</v>
      </c>
      <c r="E135" s="4">
        <v>1</v>
      </c>
      <c r="F135" s="23">
        <f t="shared" si="8"/>
        <v>1.5494000000000001</v>
      </c>
      <c r="H135" s="4">
        <v>108</v>
      </c>
      <c r="I135" s="23">
        <f t="shared" si="9"/>
        <v>49.090909090909086</v>
      </c>
      <c r="K135" s="23">
        <f t="shared" si="10"/>
        <v>20.449089296702937</v>
      </c>
      <c r="M135" s="27">
        <f>1-_xlfn.PERCENTRANK.EXC([1]Sheet1!$AQ$2:$AQ$860,K135,2)</f>
        <v>0.59000000000000008</v>
      </c>
      <c r="O135" s="27">
        <f t="shared" si="11"/>
        <v>1.2274385248074076</v>
      </c>
    </row>
    <row r="136" spans="2:15" x14ac:dyDescent="0.25">
      <c r="B136" s="5">
        <v>26476</v>
      </c>
      <c r="D136" s="4">
        <v>5</v>
      </c>
      <c r="E136" s="4">
        <v>1</v>
      </c>
      <c r="F136" s="23">
        <f t="shared" si="8"/>
        <v>1.5494000000000001</v>
      </c>
      <c r="H136" s="4">
        <v>122</v>
      </c>
      <c r="I136" s="23">
        <f t="shared" si="9"/>
        <v>55.454545454545453</v>
      </c>
      <c r="K136" s="23">
        <f t="shared" si="10"/>
        <v>23.099897168497762</v>
      </c>
      <c r="M136" s="27">
        <f>1-_xlfn.PERCENTRANK.EXC([1]Sheet1!$AQ$2:$AQ$860,K136,2)</f>
        <v>0.32999999999999996</v>
      </c>
      <c r="O136" s="27">
        <f t="shared" si="11"/>
        <v>1.0865849236000003</v>
      </c>
    </row>
    <row r="137" spans="2:15" x14ac:dyDescent="0.25">
      <c r="B137" s="5">
        <v>26478</v>
      </c>
      <c r="D137" s="4">
        <v>5</v>
      </c>
      <c r="E137" s="4">
        <v>1</v>
      </c>
      <c r="F137" s="23">
        <f t="shared" si="8"/>
        <v>1.5494000000000001</v>
      </c>
      <c r="H137" s="4">
        <v>99</v>
      </c>
      <c r="I137" s="23">
        <f t="shared" si="9"/>
        <v>44.999999999999993</v>
      </c>
      <c r="K137" s="23">
        <f t="shared" si="10"/>
        <v>18.744998521977692</v>
      </c>
      <c r="M137" s="27">
        <f>1-_xlfn.PERCENTRANK.EXC([1]Sheet1!$AQ$2:$AQ$860,K137,2)</f>
        <v>0.81</v>
      </c>
      <c r="O137" s="27">
        <f t="shared" si="11"/>
        <v>1.3390238452444447</v>
      </c>
    </row>
    <row r="138" spans="2:15" x14ac:dyDescent="0.25">
      <c r="B138" s="5">
        <v>26493</v>
      </c>
      <c r="D138" s="4">
        <v>5</v>
      </c>
      <c r="E138" s="4">
        <v>1</v>
      </c>
      <c r="F138" s="23">
        <f t="shared" si="8"/>
        <v>1.5494000000000001</v>
      </c>
      <c r="H138" s="4">
        <v>104</v>
      </c>
      <c r="I138" s="23">
        <f t="shared" si="9"/>
        <v>47.272727272727266</v>
      </c>
      <c r="K138" s="23">
        <f t="shared" si="10"/>
        <v>19.691715619047272</v>
      </c>
      <c r="M138" s="27">
        <f>1-_xlfn.PERCENTRANK.EXC([1]Sheet1!$AQ$2:$AQ$860,K138,2)</f>
        <v>0.7</v>
      </c>
      <c r="O138" s="27">
        <f t="shared" si="11"/>
        <v>1.2746476988384619</v>
      </c>
    </row>
    <row r="139" spans="2:15" x14ac:dyDescent="0.25">
      <c r="B139" s="5">
        <v>26510</v>
      </c>
      <c r="D139" s="4">
        <v>5</v>
      </c>
      <c r="E139" s="4">
        <v>0.5</v>
      </c>
      <c r="F139" s="23">
        <f t="shared" si="8"/>
        <v>1.5367</v>
      </c>
      <c r="H139" s="4">
        <v>117</v>
      </c>
      <c r="I139" s="23">
        <f t="shared" si="9"/>
        <v>53.18181818181818</v>
      </c>
      <c r="K139" s="23">
        <f t="shared" si="10"/>
        <v>22.520861429078415</v>
      </c>
      <c r="M139" s="27">
        <f>1-_xlfn.PERCENTRANK.EXC([1]Sheet1!$AQ$2:$AQ$860,K139,2)</f>
        <v>0.38</v>
      </c>
      <c r="O139" s="27">
        <f t="shared" si="11"/>
        <v>1.1145221988529916</v>
      </c>
    </row>
    <row r="140" spans="2:15" x14ac:dyDescent="0.25">
      <c r="B140" s="5">
        <v>26519</v>
      </c>
      <c r="D140" s="4">
        <v>5</v>
      </c>
      <c r="E140" s="4">
        <v>7</v>
      </c>
      <c r="F140" s="23">
        <f t="shared" si="8"/>
        <v>1.7018</v>
      </c>
      <c r="H140" s="4">
        <v>158</v>
      </c>
      <c r="I140" s="23">
        <f t="shared" si="9"/>
        <v>71.818181818181813</v>
      </c>
      <c r="K140" s="23">
        <f t="shared" si="10"/>
        <v>24.798040644907712</v>
      </c>
      <c r="M140" s="27">
        <f>1-_xlfn.PERCENTRANK.EXC([1]Sheet1!$AQ$2:$AQ$860,K140,2)</f>
        <v>0.21999999999999997</v>
      </c>
      <c r="O140" s="27">
        <f t="shared" si="11"/>
        <v>1.0121767424860761</v>
      </c>
    </row>
    <row r="141" spans="2:15" x14ac:dyDescent="0.25">
      <c r="B141" s="5">
        <v>26532</v>
      </c>
      <c r="D141" s="4">
        <v>5</v>
      </c>
      <c r="E141" s="4">
        <v>3</v>
      </c>
      <c r="F141" s="23">
        <f t="shared" si="8"/>
        <v>1.6002000000000001</v>
      </c>
      <c r="H141" s="4">
        <v>143</v>
      </c>
      <c r="I141" s="23">
        <f t="shared" si="9"/>
        <v>65</v>
      </c>
      <c r="K141" s="23">
        <f t="shared" si="10"/>
        <v>25.384278533737213</v>
      </c>
      <c r="M141" s="27">
        <f>1-_xlfn.PERCENTRANK.EXC([1]Sheet1!$AQ$2:$AQ$860,K141,2)</f>
        <v>0.19999999999999996</v>
      </c>
      <c r="O141" s="27">
        <f t="shared" si="11"/>
        <v>0.98880100006153859</v>
      </c>
    </row>
    <row r="142" spans="2:15" x14ac:dyDescent="0.25">
      <c r="B142" s="5">
        <v>26563</v>
      </c>
      <c r="D142" s="4">
        <v>5</v>
      </c>
      <c r="E142" s="4">
        <v>0</v>
      </c>
      <c r="F142" s="23">
        <f t="shared" si="8"/>
        <v>1.524</v>
      </c>
      <c r="H142" s="4">
        <v>103</v>
      </c>
      <c r="I142" s="23">
        <f t="shared" si="9"/>
        <v>46.818181818181813</v>
      </c>
      <c r="K142" s="23">
        <f t="shared" si="10"/>
        <v>20.157868598565475</v>
      </c>
      <c r="M142" s="27">
        <f>1-_xlfn.PERCENTRANK.EXC([1]Sheet1!$AQ$2:$AQ$860,K142,2)</f>
        <v>0.62</v>
      </c>
      <c r="O142" s="27">
        <f t="shared" si="11"/>
        <v>1.2451713273786411</v>
      </c>
    </row>
    <row r="143" spans="2:15" x14ac:dyDescent="0.25">
      <c r="B143" s="5">
        <v>26565</v>
      </c>
      <c r="D143" s="4">
        <v>5</v>
      </c>
      <c r="E143" s="4">
        <v>6</v>
      </c>
      <c r="F143" s="23">
        <f t="shared" si="8"/>
        <v>1.6764000000000001</v>
      </c>
      <c r="H143" s="4">
        <v>126</v>
      </c>
      <c r="I143" s="23">
        <f t="shared" si="9"/>
        <v>57.272727272727266</v>
      </c>
      <c r="K143" s="23">
        <f t="shared" si="10"/>
        <v>20.37945473336476</v>
      </c>
      <c r="M143" s="27">
        <f>1-_xlfn.PERCENTRANK.EXC([1]Sheet1!$AQ$2:$AQ$860,K143,2)</f>
        <v>0.6</v>
      </c>
      <c r="O143" s="27">
        <f t="shared" si="11"/>
        <v>1.2316325597714288</v>
      </c>
    </row>
    <row r="144" spans="2:15" x14ac:dyDescent="0.25">
      <c r="B144" s="5">
        <v>26575</v>
      </c>
      <c r="D144" s="4">
        <v>5</v>
      </c>
      <c r="E144" s="4">
        <v>6</v>
      </c>
      <c r="F144" s="23">
        <f t="shared" si="8"/>
        <v>1.6764000000000001</v>
      </c>
      <c r="H144" s="4">
        <v>126</v>
      </c>
      <c r="I144" s="23">
        <f t="shared" si="9"/>
        <v>57.272727272727266</v>
      </c>
      <c r="K144" s="23">
        <f t="shared" si="10"/>
        <v>20.37945473336476</v>
      </c>
      <c r="M144" s="27">
        <f>1-_xlfn.PERCENTRANK.EXC([1]Sheet1!$AQ$2:$AQ$860,K144,2)</f>
        <v>0.6</v>
      </c>
      <c r="O144" s="27">
        <f t="shared" si="11"/>
        <v>1.2316325597714288</v>
      </c>
    </row>
    <row r="145" spans="2:15" x14ac:dyDescent="0.25">
      <c r="B145" s="5">
        <v>26580</v>
      </c>
      <c r="D145" s="4">
        <v>5</v>
      </c>
      <c r="E145" s="4">
        <v>2</v>
      </c>
      <c r="F145" s="23">
        <f t="shared" si="8"/>
        <v>1.5748</v>
      </c>
      <c r="H145" s="4">
        <v>112</v>
      </c>
      <c r="I145" s="23">
        <f t="shared" si="9"/>
        <v>50.909090909090907</v>
      </c>
      <c r="K145" s="23">
        <f t="shared" si="10"/>
        <v>20.527900293337243</v>
      </c>
      <c r="M145" s="27">
        <f>1-_xlfn.PERCENTRANK.EXC([1]Sheet1!$AQ$2:$AQ$860,K145,2)</f>
        <v>0.58000000000000007</v>
      </c>
      <c r="O145" s="27">
        <f t="shared" si="11"/>
        <v>1.2227261259714286</v>
      </c>
    </row>
    <row r="146" spans="2:15" x14ac:dyDescent="0.25">
      <c r="B146" s="5">
        <v>26597</v>
      </c>
      <c r="D146" s="4">
        <v>5</v>
      </c>
      <c r="E146" s="4">
        <v>1</v>
      </c>
      <c r="F146" s="23">
        <f t="shared" si="8"/>
        <v>1.5494000000000001</v>
      </c>
      <c r="H146" s="4">
        <v>185</v>
      </c>
      <c r="I146" s="23">
        <f t="shared" si="9"/>
        <v>84.090909090909079</v>
      </c>
      <c r="K146" s="23">
        <f t="shared" si="10"/>
        <v>35.028532591574475</v>
      </c>
      <c r="M146" s="27">
        <f>1-_xlfn.PERCENTRANK.EXC([1]Sheet1!$AQ$2:$AQ$860,K146,2)</f>
        <v>2.0000000000000018E-2</v>
      </c>
      <c r="O146" s="27">
        <f t="shared" si="11"/>
        <v>0.71655870637405417</v>
      </c>
    </row>
    <row r="147" spans="2:15" x14ac:dyDescent="0.25">
      <c r="B147" s="5">
        <v>26617</v>
      </c>
      <c r="D147" s="4">
        <v>5</v>
      </c>
      <c r="E147" s="4">
        <v>4</v>
      </c>
      <c r="F147" s="23">
        <f t="shared" si="8"/>
        <v>1.6255999999999999</v>
      </c>
      <c r="H147" s="4">
        <v>158</v>
      </c>
      <c r="I147" s="23">
        <f t="shared" si="9"/>
        <v>71.818181818181813</v>
      </c>
      <c r="K147" s="23">
        <f t="shared" si="10"/>
        <v>27.17734483764422</v>
      </c>
      <c r="M147" s="27">
        <f>1-_xlfn.PERCENTRANK.EXC([1]Sheet1!$AQ$2:$AQ$860,K147,2)</f>
        <v>0.14000000000000001</v>
      </c>
      <c r="O147" s="27">
        <f t="shared" si="11"/>
        <v>0.92356336315949372</v>
      </c>
    </row>
    <row r="148" spans="2:15" x14ac:dyDescent="0.25">
      <c r="B148" s="5">
        <v>26618</v>
      </c>
      <c r="D148" s="4">
        <v>5</v>
      </c>
      <c r="E148" s="4">
        <v>6</v>
      </c>
      <c r="F148" s="23">
        <f t="shared" si="8"/>
        <v>1.6764000000000001</v>
      </c>
      <c r="H148" s="4">
        <v>130</v>
      </c>
      <c r="I148" s="23">
        <f t="shared" si="9"/>
        <v>59.090909090909086</v>
      </c>
      <c r="K148" s="23">
        <f t="shared" si="10"/>
        <v>21.026421550296977</v>
      </c>
      <c r="M148" s="27">
        <f>1-_xlfn.PERCENTRANK.EXC([1]Sheet1!$AQ$2:$AQ$860,K148,2)</f>
        <v>0.53</v>
      </c>
      <c r="O148" s="27">
        <f t="shared" si="11"/>
        <v>1.1937361733169232</v>
      </c>
    </row>
    <row r="149" spans="2:15" x14ac:dyDescent="0.25">
      <c r="B149" s="5">
        <v>26657</v>
      </c>
      <c r="D149" s="4">
        <v>5</v>
      </c>
      <c r="E149" s="4">
        <v>0</v>
      </c>
      <c r="F149" s="23">
        <f t="shared" si="8"/>
        <v>1.524</v>
      </c>
      <c r="H149" s="4">
        <v>86</v>
      </c>
      <c r="I149" s="23">
        <f t="shared" si="9"/>
        <v>39.090909090909086</v>
      </c>
      <c r="K149" s="23">
        <f t="shared" si="10"/>
        <v>16.830841742491561</v>
      </c>
      <c r="M149" s="27">
        <f>1-_xlfn.PERCENTRANK.EXC([1]Sheet1!$AQ$2:$AQ$860,K149,2)</f>
        <v>0.95</v>
      </c>
      <c r="O149" s="27">
        <f t="shared" si="11"/>
        <v>1.4913098455813958</v>
      </c>
    </row>
    <row r="150" spans="2:15" x14ac:dyDescent="0.25">
      <c r="B150" s="5">
        <v>26659</v>
      </c>
      <c r="D150" s="4">
        <v>5</v>
      </c>
      <c r="E150" s="4">
        <v>4</v>
      </c>
      <c r="F150" s="23">
        <f t="shared" si="8"/>
        <v>1.6255999999999999</v>
      </c>
      <c r="H150" s="4">
        <v>179</v>
      </c>
      <c r="I150" s="23">
        <f t="shared" si="9"/>
        <v>81.36363636363636</v>
      </c>
      <c r="K150" s="23">
        <f t="shared" si="10"/>
        <v>30.789523581888073</v>
      </c>
      <c r="M150" s="27">
        <f>1-_xlfn.PERCENTRANK.EXC([1]Sheet1!$AQ$2:$AQ$860,K150,2)</f>
        <v>5.0000000000000044E-2</v>
      </c>
      <c r="O150" s="27">
        <f t="shared" si="11"/>
        <v>0.81521235407374304</v>
      </c>
    </row>
    <row r="151" spans="2:15" x14ac:dyDescent="0.25">
      <c r="B151" s="5">
        <v>26663</v>
      </c>
      <c r="D151" s="4">
        <v>5</v>
      </c>
      <c r="E151" s="4">
        <v>4</v>
      </c>
      <c r="F151" s="23">
        <f t="shared" si="8"/>
        <v>1.6255999999999999</v>
      </c>
      <c r="H151" s="4">
        <v>122</v>
      </c>
      <c r="I151" s="23">
        <f t="shared" si="9"/>
        <v>55.454545454545453</v>
      </c>
      <c r="K151" s="23">
        <f t="shared" si="10"/>
        <v>20.985038418940473</v>
      </c>
      <c r="M151" s="27">
        <f>1-_xlfn.PERCENTRANK.EXC([1]Sheet1!$AQ$2:$AQ$860,K151,2)</f>
        <v>0.54</v>
      </c>
      <c r="O151" s="27">
        <f t="shared" si="11"/>
        <v>1.1960902572065575</v>
      </c>
    </row>
    <row r="152" spans="2:15" x14ac:dyDescent="0.25">
      <c r="B152" s="5">
        <v>26675</v>
      </c>
      <c r="D152" s="4">
        <v>5</v>
      </c>
      <c r="E152" s="4">
        <v>3</v>
      </c>
      <c r="F152" s="23">
        <f t="shared" si="8"/>
        <v>1.6002000000000001</v>
      </c>
      <c r="H152" s="4">
        <v>116</v>
      </c>
      <c r="I152" s="23">
        <f t="shared" si="9"/>
        <v>52.72727272727272</v>
      </c>
      <c r="K152" s="23">
        <f t="shared" si="10"/>
        <v>20.591442726667946</v>
      </c>
      <c r="M152" s="27">
        <f>1-_xlfn.PERCENTRANK.EXC([1]Sheet1!$AQ$2:$AQ$860,K152,2)</f>
        <v>0.58000000000000007</v>
      </c>
      <c r="O152" s="27">
        <f t="shared" si="11"/>
        <v>1.218952956972414</v>
      </c>
    </row>
    <row r="153" spans="2:15" x14ac:dyDescent="0.25">
      <c r="B153" s="5">
        <v>26677</v>
      </c>
      <c r="D153" s="4">
        <v>5</v>
      </c>
      <c r="E153" s="4">
        <v>6</v>
      </c>
      <c r="F153" s="23">
        <f t="shared" si="8"/>
        <v>1.6764000000000001</v>
      </c>
      <c r="H153" s="4">
        <v>170</v>
      </c>
      <c r="I153" s="23">
        <f t="shared" si="9"/>
        <v>77.272727272727266</v>
      </c>
      <c r="K153" s="23">
        <f t="shared" si="10"/>
        <v>27.496089719619121</v>
      </c>
      <c r="M153" s="27">
        <f>1-_xlfn.PERCENTRANK.EXC([1]Sheet1!$AQ$2:$AQ$860,K153,2)</f>
        <v>0.12</v>
      </c>
      <c r="O153" s="27">
        <f t="shared" si="11"/>
        <v>0.91285707371294134</v>
      </c>
    </row>
    <row r="154" spans="2:15" x14ac:dyDescent="0.25">
      <c r="B154" s="5">
        <v>26679</v>
      </c>
      <c r="D154" s="4">
        <v>5</v>
      </c>
      <c r="E154" s="4">
        <v>2</v>
      </c>
      <c r="F154" s="23">
        <f t="shared" si="8"/>
        <v>1.5748</v>
      </c>
      <c r="H154" s="4">
        <v>110</v>
      </c>
      <c r="I154" s="23">
        <f t="shared" si="9"/>
        <v>49.999999999999993</v>
      </c>
      <c r="K154" s="23">
        <f t="shared" si="10"/>
        <v>20.161330645241932</v>
      </c>
      <c r="M154" s="27">
        <f>1-_xlfn.PERCENTRANK.EXC([1]Sheet1!$AQ$2:$AQ$860,K154,2)</f>
        <v>0.62</v>
      </c>
      <c r="O154" s="27">
        <f t="shared" si="11"/>
        <v>1.2449575100800003</v>
      </c>
    </row>
    <row r="155" spans="2:15" x14ac:dyDescent="0.25">
      <c r="B155" s="5">
        <v>26681</v>
      </c>
      <c r="D155" s="4">
        <v>5</v>
      </c>
      <c r="E155" s="4">
        <v>5</v>
      </c>
      <c r="F155" s="23">
        <f t="shared" si="8"/>
        <v>1.651</v>
      </c>
      <c r="H155" s="4">
        <v>159</v>
      </c>
      <c r="I155" s="23">
        <f t="shared" si="9"/>
        <v>72.272727272727266</v>
      </c>
      <c r="K155" s="23">
        <f t="shared" si="10"/>
        <v>26.514308004409443</v>
      </c>
      <c r="M155" s="27">
        <f>1-_xlfn.PERCENTRANK.EXC([1]Sheet1!$AQ$2:$AQ$860,K155,2)</f>
        <v>0.16000000000000003</v>
      </c>
      <c r="O155" s="27">
        <f t="shared" si="11"/>
        <v>0.94665868691823918</v>
      </c>
    </row>
    <row r="156" spans="2:15" x14ac:dyDescent="0.25">
      <c r="B156" s="5">
        <v>26707</v>
      </c>
      <c r="D156" s="4">
        <v>5</v>
      </c>
      <c r="E156" s="4">
        <v>2</v>
      </c>
      <c r="F156" s="23">
        <f t="shared" si="8"/>
        <v>1.5748</v>
      </c>
      <c r="H156" s="4">
        <v>107</v>
      </c>
      <c r="I156" s="23">
        <f t="shared" si="9"/>
        <v>48.636363636363633</v>
      </c>
      <c r="K156" s="23">
        <f t="shared" si="10"/>
        <v>19.611476173098971</v>
      </c>
      <c r="M156" s="27">
        <f>1-_xlfn.PERCENTRANK.EXC([1]Sheet1!$AQ$2:$AQ$860,K156,2)</f>
        <v>0.7</v>
      </c>
      <c r="O156" s="27">
        <f t="shared" si="11"/>
        <v>1.2798628608299067</v>
      </c>
    </row>
    <row r="157" spans="2:15" x14ac:dyDescent="0.25">
      <c r="B157" s="5">
        <v>26712</v>
      </c>
      <c r="D157" s="4">
        <v>5</v>
      </c>
      <c r="E157" s="4">
        <v>9</v>
      </c>
      <c r="F157" s="23">
        <f t="shared" si="8"/>
        <v>1.7525999999999999</v>
      </c>
      <c r="H157" s="4">
        <v>138</v>
      </c>
      <c r="I157" s="23">
        <f t="shared" si="9"/>
        <v>62.72727272727272</v>
      </c>
      <c r="K157" s="23">
        <f t="shared" si="10"/>
        <v>20.42164822142556</v>
      </c>
      <c r="M157" s="27">
        <f>1-_xlfn.PERCENTRANK.EXC([1]Sheet1!$AQ$2:$AQ$860,K157,2)</f>
        <v>0.59000000000000008</v>
      </c>
      <c r="O157" s="27">
        <f t="shared" si="11"/>
        <v>1.2290878644000001</v>
      </c>
    </row>
    <row r="158" spans="2:15" x14ac:dyDescent="0.25">
      <c r="B158" s="5">
        <v>26753</v>
      </c>
      <c r="D158" s="4">
        <v>5</v>
      </c>
      <c r="E158" s="4">
        <v>7</v>
      </c>
      <c r="F158" s="23">
        <f t="shared" si="8"/>
        <v>1.7018</v>
      </c>
      <c r="H158" s="4">
        <v>150</v>
      </c>
      <c r="I158" s="23">
        <f t="shared" si="9"/>
        <v>68.181818181818173</v>
      </c>
      <c r="K158" s="23">
        <f t="shared" si="10"/>
        <v>23.54244365022884</v>
      </c>
      <c r="M158" s="27">
        <f>1-_xlfn.PERCENTRANK.EXC([1]Sheet1!$AQ$2:$AQ$860,K158,2)</f>
        <v>0.30000000000000004</v>
      </c>
      <c r="O158" s="27">
        <f t="shared" si="11"/>
        <v>1.0661595020853334</v>
      </c>
    </row>
    <row r="159" spans="2:15" x14ac:dyDescent="0.25">
      <c r="B159" s="5">
        <v>28187</v>
      </c>
      <c r="D159" s="4">
        <v>5</v>
      </c>
      <c r="E159" s="4">
        <v>3</v>
      </c>
      <c r="F159" s="23">
        <f t="shared" si="8"/>
        <v>1.6002000000000001</v>
      </c>
      <c r="H159" s="4">
        <v>96</v>
      </c>
      <c r="I159" s="23">
        <f t="shared" si="9"/>
        <v>43.636363636363633</v>
      </c>
      <c r="K159" s="23">
        <f t="shared" si="10"/>
        <v>17.041193980690714</v>
      </c>
      <c r="M159" s="27">
        <f>1-_xlfn.PERCENTRANK.EXC([1]Sheet1!$AQ$2:$AQ$860,K159,2)</f>
        <v>0.94</v>
      </c>
      <c r="O159" s="27">
        <f t="shared" si="11"/>
        <v>1.4729014896750003</v>
      </c>
    </row>
    <row r="160" spans="2:15" x14ac:dyDescent="0.25">
      <c r="I160" s="23"/>
    </row>
  </sheetData>
  <mergeCells count="2">
    <mergeCell ref="D2:F2"/>
    <mergeCell ref="H2:I2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0"/>
  <sheetViews>
    <sheetView workbookViewId="0">
      <selection activeCell="N11" sqref="N11"/>
    </sheetView>
  </sheetViews>
  <sheetFormatPr defaultRowHeight="15" x14ac:dyDescent="0.25"/>
  <cols>
    <col min="1" max="1" width="9.140625" style="5"/>
    <col min="2" max="2" width="11" style="5" customWidth="1"/>
    <col min="3" max="3" width="9.140625" style="5"/>
    <col min="4" max="4" width="9.140625" style="4"/>
    <col min="5" max="5" width="9.28515625" style="4" customWidth="1"/>
    <col min="6" max="6" width="16.28515625" style="5" customWidth="1"/>
    <col min="7" max="7" width="9.140625" style="5"/>
    <col min="8" max="8" width="9.140625" style="4"/>
    <col min="9" max="12" width="9.140625" style="5"/>
    <col min="13" max="13" width="16.42578125" style="27" bestFit="1" customWidth="1"/>
    <col min="14" max="14" width="9.140625" style="5"/>
    <col min="15" max="15" width="29.140625" style="5" bestFit="1" customWidth="1"/>
    <col min="16" max="16384" width="9.140625" style="5"/>
  </cols>
  <sheetData>
    <row r="2" spans="2:15" ht="15.75" x14ac:dyDescent="0.25">
      <c r="B2" s="17"/>
      <c r="C2" s="17"/>
      <c r="D2" s="39" t="s">
        <v>69</v>
      </c>
      <c r="E2" s="39"/>
      <c r="F2" s="39"/>
      <c r="G2" s="17"/>
      <c r="H2" s="39" t="s">
        <v>73</v>
      </c>
      <c r="I2" s="39"/>
      <c r="J2" s="17"/>
      <c r="K2" s="26" t="s">
        <v>76</v>
      </c>
      <c r="L2" s="11"/>
      <c r="M2" s="30" t="s">
        <v>85</v>
      </c>
      <c r="N2" s="14"/>
      <c r="O2" s="26" t="s">
        <v>85</v>
      </c>
    </row>
    <row r="3" spans="2:15" ht="15.75" x14ac:dyDescent="0.25">
      <c r="B3" s="14" t="s">
        <v>48</v>
      </c>
      <c r="C3" s="17"/>
      <c r="D3" s="16" t="s">
        <v>70</v>
      </c>
      <c r="E3" s="16" t="s">
        <v>71</v>
      </c>
      <c r="F3" s="14" t="s">
        <v>72</v>
      </c>
      <c r="G3" s="14"/>
      <c r="H3" s="16" t="s">
        <v>74</v>
      </c>
      <c r="I3" s="14" t="s">
        <v>75</v>
      </c>
      <c r="J3" s="17"/>
      <c r="K3" s="14" t="s">
        <v>79</v>
      </c>
      <c r="M3" s="31" t="s">
        <v>86</v>
      </c>
      <c r="N3" s="14"/>
      <c r="O3" s="14" t="s">
        <v>88</v>
      </c>
    </row>
    <row r="4" spans="2:15" x14ac:dyDescent="0.25">
      <c r="B4" s="5">
        <v>21405</v>
      </c>
      <c r="D4" s="4">
        <v>5</v>
      </c>
      <c r="E4" s="4">
        <v>2</v>
      </c>
      <c r="F4" s="23">
        <f>(D4*0.3048)+(E4*0.0254)</f>
        <v>1.5748</v>
      </c>
      <c r="H4" s="4">
        <v>98</v>
      </c>
      <c r="I4" s="23">
        <f>H4/2.2</f>
        <v>44.54545454545454</v>
      </c>
      <c r="K4" s="23">
        <f>I4/(F4^2)</f>
        <v>17.961912756670085</v>
      </c>
      <c r="M4" s="27">
        <f>_xlfn.PERCENTRANK.EXC([1]Sheet1!$AQ$2:$AQ$860,K4,2)</f>
        <v>0.12</v>
      </c>
      <c r="O4" s="27">
        <f>25.1/K4</f>
        <v>1.3974012868244901</v>
      </c>
    </row>
    <row r="5" spans="2:15" x14ac:dyDescent="0.25">
      <c r="B5" s="5">
        <v>21665</v>
      </c>
      <c r="D5" s="4">
        <v>5</v>
      </c>
      <c r="E5" s="4">
        <v>3</v>
      </c>
      <c r="F5" s="23">
        <f t="shared" ref="F5:F68" si="0">(D5*0.3048)+(E5*0.0254)</f>
        <v>1.6002000000000001</v>
      </c>
      <c r="H5" s="4">
        <v>108</v>
      </c>
      <c r="I5" s="23">
        <f t="shared" ref="I5:I68" si="1">H5/2.2</f>
        <v>49.090909090909086</v>
      </c>
      <c r="K5" s="23">
        <f t="shared" ref="K5:K68" si="2">I5/(F5^2)</f>
        <v>19.171343228277056</v>
      </c>
      <c r="M5" s="27">
        <f>_xlfn.PERCENTRANK.EXC([1]Sheet1!$AQ$2:$AQ$860,K5,2)</f>
        <v>0.23</v>
      </c>
      <c r="O5" s="27">
        <f t="shared" ref="O5:O68" si="3">25.1/K5</f>
        <v>1.3092457686000001</v>
      </c>
    </row>
    <row r="6" spans="2:15" x14ac:dyDescent="0.25">
      <c r="B6" s="5">
        <v>21715</v>
      </c>
      <c r="D6" s="4">
        <v>5</v>
      </c>
      <c r="E6" s="4">
        <v>2</v>
      </c>
      <c r="F6" s="23">
        <f t="shared" si="0"/>
        <v>1.5748</v>
      </c>
      <c r="H6" s="4">
        <v>105</v>
      </c>
      <c r="I6" s="23">
        <f t="shared" si="1"/>
        <v>47.727272727272727</v>
      </c>
      <c r="K6" s="23">
        <f t="shared" si="2"/>
        <v>19.244906525003667</v>
      </c>
      <c r="M6" s="27">
        <f>_xlfn.PERCENTRANK.EXC([1]Sheet1!$AQ$2:$AQ$860,K6,2)</f>
        <v>0.24</v>
      </c>
      <c r="O6" s="27">
        <f t="shared" si="3"/>
        <v>1.3042412010361903</v>
      </c>
    </row>
    <row r="7" spans="2:15" x14ac:dyDescent="0.25">
      <c r="B7" s="5">
        <v>22072</v>
      </c>
      <c r="D7" s="4">
        <v>5</v>
      </c>
      <c r="E7" s="4">
        <v>6</v>
      </c>
      <c r="F7" s="23">
        <f t="shared" si="0"/>
        <v>1.6764000000000001</v>
      </c>
      <c r="H7" s="4">
        <v>110</v>
      </c>
      <c r="I7" s="23">
        <f t="shared" si="1"/>
        <v>49.999999999999993</v>
      </c>
      <c r="K7" s="23">
        <f t="shared" si="2"/>
        <v>17.791587465635899</v>
      </c>
      <c r="M7" s="27">
        <f>_xlfn.PERCENTRANK.EXC([1]Sheet1!$AQ$2:$AQ$860,K7,2)</f>
        <v>0.1</v>
      </c>
      <c r="O7" s="27">
        <f t="shared" si="3"/>
        <v>1.4107791139200005</v>
      </c>
    </row>
    <row r="8" spans="2:15" x14ac:dyDescent="0.25">
      <c r="B8" s="5">
        <v>22330</v>
      </c>
      <c r="D8" s="4">
        <v>5</v>
      </c>
      <c r="E8" s="4">
        <v>7</v>
      </c>
      <c r="F8" s="23">
        <f t="shared" si="0"/>
        <v>1.7018</v>
      </c>
      <c r="H8" s="4">
        <v>124</v>
      </c>
      <c r="I8" s="23">
        <f t="shared" si="1"/>
        <v>56.36363636363636</v>
      </c>
      <c r="K8" s="23">
        <f t="shared" si="2"/>
        <v>19.461753417522509</v>
      </c>
      <c r="M8" s="27">
        <f>_xlfn.PERCENTRANK.EXC([1]Sheet1!$AQ$2:$AQ$860,K8,2)</f>
        <v>0.27</v>
      </c>
      <c r="O8" s="27">
        <f t="shared" si="3"/>
        <v>1.2897090751032259</v>
      </c>
    </row>
    <row r="9" spans="2:15" x14ac:dyDescent="0.25">
      <c r="B9" s="5">
        <v>23772</v>
      </c>
      <c r="D9" s="4">
        <v>5</v>
      </c>
      <c r="E9" s="4">
        <v>2</v>
      </c>
      <c r="F9" s="23">
        <f t="shared" si="0"/>
        <v>1.5748</v>
      </c>
      <c r="H9" s="4">
        <v>98</v>
      </c>
      <c r="I9" s="23">
        <f t="shared" si="1"/>
        <v>44.54545454545454</v>
      </c>
      <c r="K9" s="23">
        <f t="shared" si="2"/>
        <v>17.961912756670085</v>
      </c>
      <c r="M9" s="27">
        <f>_xlfn.PERCENTRANK.EXC([1]Sheet1!$AQ$2:$AQ$860,K9,2)</f>
        <v>0.12</v>
      </c>
      <c r="O9" s="27">
        <f t="shared" si="3"/>
        <v>1.3974012868244901</v>
      </c>
    </row>
    <row r="10" spans="2:15" x14ac:dyDescent="0.25">
      <c r="B10" s="5">
        <v>23874</v>
      </c>
      <c r="D10" s="4">
        <v>5</v>
      </c>
      <c r="E10" s="4">
        <v>2.5</v>
      </c>
      <c r="F10" s="23">
        <f t="shared" si="0"/>
        <v>1.5874999999999999</v>
      </c>
      <c r="H10" s="4">
        <v>126</v>
      </c>
      <c r="I10" s="23">
        <f t="shared" si="1"/>
        <v>57.272727272727266</v>
      </c>
      <c r="K10" s="23">
        <f t="shared" si="2"/>
        <v>22.725863633545448</v>
      </c>
      <c r="M10" s="27">
        <f>_xlfn.PERCENTRANK.EXC([1]Sheet1!$AQ$2:$AQ$860,K10,2)</f>
        <v>0.63</v>
      </c>
      <c r="O10" s="27">
        <f t="shared" si="3"/>
        <v>1.1044684771825397</v>
      </c>
    </row>
    <row r="11" spans="2:15" x14ac:dyDescent="0.25">
      <c r="B11" s="5">
        <v>23976</v>
      </c>
      <c r="D11" s="4">
        <v>5</v>
      </c>
      <c r="E11" s="4">
        <v>6</v>
      </c>
      <c r="F11" s="23">
        <f t="shared" si="0"/>
        <v>1.6764000000000001</v>
      </c>
      <c r="H11" s="4">
        <v>133</v>
      </c>
      <c r="I11" s="23">
        <f t="shared" si="1"/>
        <v>60.454545454545446</v>
      </c>
      <c r="K11" s="23">
        <f t="shared" si="2"/>
        <v>21.511646662996135</v>
      </c>
      <c r="M11" s="27">
        <f>_xlfn.PERCENTRANK.EXC([1]Sheet1!$AQ$2:$AQ$860,K11,2)</f>
        <v>0.53</v>
      </c>
      <c r="O11" s="27">
        <f t="shared" si="3"/>
        <v>1.1668097934676696</v>
      </c>
    </row>
    <row r="12" spans="2:15" x14ac:dyDescent="0.25">
      <c r="B12" s="5">
        <v>23978</v>
      </c>
      <c r="D12" s="4">
        <v>5</v>
      </c>
      <c r="E12" s="4">
        <v>3</v>
      </c>
      <c r="F12" s="23">
        <f t="shared" si="0"/>
        <v>1.6002000000000001</v>
      </c>
      <c r="H12" s="4">
        <v>108</v>
      </c>
      <c r="I12" s="23">
        <f t="shared" si="1"/>
        <v>49.090909090909086</v>
      </c>
      <c r="K12" s="23">
        <f t="shared" si="2"/>
        <v>19.171343228277056</v>
      </c>
      <c r="M12" s="27">
        <f>_xlfn.PERCENTRANK.EXC([1]Sheet1!$AQ$2:$AQ$860,K12,2)</f>
        <v>0.23</v>
      </c>
      <c r="O12" s="27">
        <f t="shared" si="3"/>
        <v>1.3092457686000001</v>
      </c>
    </row>
    <row r="13" spans="2:15" x14ac:dyDescent="0.25">
      <c r="B13" s="5">
        <v>24050</v>
      </c>
      <c r="D13" s="4">
        <v>5</v>
      </c>
      <c r="E13" s="4">
        <v>5</v>
      </c>
      <c r="F13" s="23">
        <f t="shared" si="0"/>
        <v>1.651</v>
      </c>
      <c r="H13" s="4">
        <v>163</v>
      </c>
      <c r="I13" s="23">
        <f t="shared" si="1"/>
        <v>74.090909090909079</v>
      </c>
      <c r="K13" s="23">
        <f t="shared" si="2"/>
        <v>27.181334620872573</v>
      </c>
      <c r="M13" s="27">
        <f>_xlfn.PERCENTRANK.EXC([1]Sheet1!$AQ$2:$AQ$860,K13,2)</f>
        <v>0.86</v>
      </c>
      <c r="O13" s="27">
        <f t="shared" si="3"/>
        <v>0.9234277988957057</v>
      </c>
    </row>
    <row r="14" spans="2:15" x14ac:dyDescent="0.25">
      <c r="B14" s="5">
        <v>24276</v>
      </c>
      <c r="D14" s="4">
        <v>5</v>
      </c>
      <c r="E14" s="4">
        <v>2.5</v>
      </c>
      <c r="F14" s="23">
        <f t="shared" si="0"/>
        <v>1.5874999999999999</v>
      </c>
      <c r="H14" s="4">
        <v>147</v>
      </c>
      <c r="I14" s="23">
        <f t="shared" si="1"/>
        <v>66.818181818181813</v>
      </c>
      <c r="K14" s="23">
        <f t="shared" si="2"/>
        <v>26.513507572469688</v>
      </c>
      <c r="M14" s="27">
        <f>_xlfn.PERCENTRANK.EXC([1]Sheet1!$AQ$2:$AQ$860,K14,2)</f>
        <v>0.84</v>
      </c>
      <c r="O14" s="27">
        <f t="shared" si="3"/>
        <v>0.9466872661564627</v>
      </c>
    </row>
    <row r="15" spans="2:15" x14ac:dyDescent="0.25">
      <c r="B15" s="5">
        <v>24356</v>
      </c>
      <c r="D15" s="4">
        <v>4</v>
      </c>
      <c r="E15" s="4">
        <v>10</v>
      </c>
      <c r="F15" s="23">
        <f t="shared" si="0"/>
        <v>1.4732000000000001</v>
      </c>
      <c r="H15" s="4">
        <v>124</v>
      </c>
      <c r="I15" s="23">
        <f t="shared" si="1"/>
        <v>56.36363636363636</v>
      </c>
      <c r="K15" s="23">
        <f t="shared" si="2"/>
        <v>25.970217327960324</v>
      </c>
      <c r="M15" s="27">
        <f>_xlfn.PERCENTRANK.EXC([1]Sheet1!$AQ$2:$AQ$860,K15,2)</f>
        <v>0.82</v>
      </c>
      <c r="O15" s="27">
        <f t="shared" si="3"/>
        <v>0.96649171945806478</v>
      </c>
    </row>
    <row r="16" spans="2:15" x14ac:dyDescent="0.25">
      <c r="B16" s="5">
        <v>24512</v>
      </c>
      <c r="D16" s="4">
        <v>4</v>
      </c>
      <c r="E16" s="4">
        <v>11</v>
      </c>
      <c r="F16" s="23">
        <f t="shared" si="0"/>
        <v>1.4986000000000002</v>
      </c>
      <c r="H16" s="4">
        <v>152</v>
      </c>
      <c r="I16" s="23">
        <f t="shared" si="1"/>
        <v>69.090909090909079</v>
      </c>
      <c r="K16" s="23">
        <f t="shared" si="2"/>
        <v>30.764470920182589</v>
      </c>
      <c r="M16" s="27">
        <f>_xlfn.PERCENTRANK.EXC([1]Sheet1!$AQ$2:$AQ$860,K16,2)</f>
        <v>0.95</v>
      </c>
      <c r="O16" s="27">
        <f t="shared" si="3"/>
        <v>0.81587621204736882</v>
      </c>
    </row>
    <row r="17" spans="2:15" x14ac:dyDescent="0.25">
      <c r="B17" s="5">
        <v>24658</v>
      </c>
      <c r="D17" s="4">
        <v>5</v>
      </c>
      <c r="E17" s="4">
        <v>4</v>
      </c>
      <c r="F17" s="23">
        <f t="shared" si="0"/>
        <v>1.6255999999999999</v>
      </c>
      <c r="H17" s="4">
        <v>110</v>
      </c>
      <c r="I17" s="23">
        <f t="shared" si="1"/>
        <v>49.999999999999993</v>
      </c>
      <c r="K17" s="23">
        <f t="shared" si="2"/>
        <v>18.920936279372558</v>
      </c>
      <c r="M17" s="27">
        <f>_xlfn.PERCENTRANK.EXC([1]Sheet1!$AQ$2:$AQ$860,K17,2)</f>
        <v>0.21</v>
      </c>
      <c r="O17" s="27">
        <f t="shared" si="3"/>
        <v>1.3265728307200002</v>
      </c>
    </row>
    <row r="18" spans="2:15" x14ac:dyDescent="0.25">
      <c r="B18" s="5">
        <v>24819</v>
      </c>
      <c r="D18" s="4">
        <v>5</v>
      </c>
      <c r="E18" s="4">
        <v>5</v>
      </c>
      <c r="F18" s="23">
        <f t="shared" si="0"/>
        <v>1.651</v>
      </c>
      <c r="H18" s="4">
        <v>121</v>
      </c>
      <c r="I18" s="23">
        <f t="shared" si="1"/>
        <v>54.999999999999993</v>
      </c>
      <c r="K18" s="23">
        <f t="shared" si="2"/>
        <v>20.177555148009702</v>
      </c>
      <c r="M18" s="27">
        <f>_xlfn.PERCENTRANK.EXC([1]Sheet1!$AQ$2:$AQ$860,K18,2)</f>
        <v>0.38</v>
      </c>
      <c r="O18" s="27">
        <f t="shared" si="3"/>
        <v>1.2439564563636365</v>
      </c>
    </row>
    <row r="19" spans="2:15" x14ac:dyDescent="0.25">
      <c r="B19" s="5">
        <v>24931</v>
      </c>
      <c r="D19" s="4">
        <v>5</v>
      </c>
      <c r="E19" s="4">
        <v>3.5</v>
      </c>
      <c r="F19" s="23">
        <f t="shared" si="0"/>
        <v>1.6129</v>
      </c>
      <c r="H19" s="4">
        <v>123</v>
      </c>
      <c r="I19" s="23">
        <f t="shared" si="1"/>
        <v>55.909090909090907</v>
      </c>
      <c r="K19" s="23">
        <f t="shared" si="2"/>
        <v>21.491540511530626</v>
      </c>
      <c r="M19" s="27">
        <f>_xlfn.PERCENTRANK.EXC([1]Sheet1!$AQ$2:$AQ$860,K19,2)</f>
        <v>0.51</v>
      </c>
      <c r="O19" s="27">
        <f t="shared" si="3"/>
        <v>1.167901388294309</v>
      </c>
    </row>
    <row r="20" spans="2:15" x14ac:dyDescent="0.25">
      <c r="B20" s="5">
        <v>24972</v>
      </c>
      <c r="D20" s="4">
        <v>5</v>
      </c>
      <c r="E20" s="4">
        <v>3.5</v>
      </c>
      <c r="F20" s="23">
        <f t="shared" si="0"/>
        <v>1.6129</v>
      </c>
      <c r="H20" s="4">
        <v>114</v>
      </c>
      <c r="I20" s="23">
        <f t="shared" si="1"/>
        <v>51.818181818181813</v>
      </c>
      <c r="K20" s="23">
        <f t="shared" si="2"/>
        <v>19.91898876678448</v>
      </c>
      <c r="M20" s="27">
        <f>_xlfn.PERCENTRANK.EXC([1]Sheet1!$AQ$2:$AQ$860,K20,2)</f>
        <v>0.35</v>
      </c>
      <c r="O20" s="27">
        <f t="shared" si="3"/>
        <v>1.2601041294754387</v>
      </c>
    </row>
    <row r="21" spans="2:15" x14ac:dyDescent="0.25">
      <c r="B21" s="5">
        <v>25313</v>
      </c>
      <c r="D21" s="4">
        <v>5</v>
      </c>
      <c r="E21" s="4">
        <v>5.5</v>
      </c>
      <c r="F21" s="23">
        <f t="shared" si="0"/>
        <v>1.6637</v>
      </c>
      <c r="H21" s="4">
        <v>120</v>
      </c>
      <c r="I21" s="23">
        <f t="shared" si="1"/>
        <v>54.54545454545454</v>
      </c>
      <c r="K21" s="23">
        <f t="shared" si="2"/>
        <v>19.706456182437343</v>
      </c>
      <c r="M21" s="27">
        <f>_xlfn.PERCENTRANK.EXC([1]Sheet1!$AQ$2:$AQ$860,K21,2)</f>
        <v>0.32</v>
      </c>
      <c r="O21" s="27">
        <f t="shared" si="3"/>
        <v>1.2736942536816669</v>
      </c>
    </row>
    <row r="22" spans="2:15" x14ac:dyDescent="0.25">
      <c r="B22" s="5">
        <v>25325</v>
      </c>
      <c r="D22" s="4">
        <v>5</v>
      </c>
      <c r="E22" s="4">
        <v>4</v>
      </c>
      <c r="F22" s="23">
        <f t="shared" si="0"/>
        <v>1.6255999999999999</v>
      </c>
      <c r="H22" s="4">
        <v>107</v>
      </c>
      <c r="I22" s="23">
        <f t="shared" si="1"/>
        <v>48.636363636363633</v>
      </c>
      <c r="K22" s="23">
        <f t="shared" si="2"/>
        <v>18.404910744480578</v>
      </c>
      <c r="M22" s="27">
        <f>_xlfn.PERCENTRANK.EXC([1]Sheet1!$AQ$2:$AQ$860,K22,2)</f>
        <v>0.17</v>
      </c>
      <c r="O22" s="27">
        <f t="shared" si="3"/>
        <v>1.3637664614878506</v>
      </c>
    </row>
    <row r="23" spans="2:15" x14ac:dyDescent="0.25">
      <c r="B23" s="5">
        <v>25330</v>
      </c>
      <c r="D23" s="4">
        <v>5</v>
      </c>
      <c r="E23" s="4">
        <v>8</v>
      </c>
      <c r="F23" s="23">
        <f t="shared" si="0"/>
        <v>1.7272000000000001</v>
      </c>
      <c r="H23" s="4">
        <v>206</v>
      </c>
      <c r="I23" s="23">
        <f t="shared" si="1"/>
        <v>93.636363636363626</v>
      </c>
      <c r="K23" s="23">
        <f t="shared" si="2"/>
        <v>31.387684669046589</v>
      </c>
      <c r="M23" s="27">
        <f>_xlfn.PERCENTRANK.EXC([1]Sheet1!$AQ$2:$AQ$860,K23,2)</f>
        <v>0.95</v>
      </c>
      <c r="O23" s="27">
        <f t="shared" si="3"/>
        <v>0.799676696916505</v>
      </c>
    </row>
    <row r="24" spans="2:15" x14ac:dyDescent="0.25">
      <c r="B24" s="5">
        <v>25331</v>
      </c>
      <c r="D24" s="4">
        <v>5</v>
      </c>
      <c r="E24" s="4">
        <v>5.5</v>
      </c>
      <c r="F24" s="23">
        <f t="shared" si="0"/>
        <v>1.6637</v>
      </c>
      <c r="H24" s="4">
        <v>110</v>
      </c>
      <c r="I24" s="23">
        <f t="shared" si="1"/>
        <v>49.999999999999993</v>
      </c>
      <c r="K24" s="23">
        <f t="shared" si="2"/>
        <v>18.064251500567565</v>
      </c>
      <c r="M24" s="27">
        <f>_xlfn.PERCENTRANK.EXC([1]Sheet1!$AQ$2:$AQ$860,K24,2)</f>
        <v>0.13</v>
      </c>
      <c r="O24" s="27">
        <f t="shared" si="3"/>
        <v>1.3894846403800001</v>
      </c>
    </row>
    <row r="25" spans="2:15" x14ac:dyDescent="0.25">
      <c r="B25" s="5">
        <v>25333</v>
      </c>
      <c r="D25" s="4">
        <v>5</v>
      </c>
      <c r="E25" s="4">
        <v>7</v>
      </c>
      <c r="F25" s="23">
        <f t="shared" si="0"/>
        <v>1.7018</v>
      </c>
      <c r="H25" s="4">
        <v>124</v>
      </c>
      <c r="I25" s="23">
        <f t="shared" si="1"/>
        <v>56.36363636363636</v>
      </c>
      <c r="K25" s="23">
        <f t="shared" si="2"/>
        <v>19.461753417522509</v>
      </c>
      <c r="M25" s="27">
        <f>_xlfn.PERCENTRANK.EXC([1]Sheet1!$AQ$2:$AQ$860,K25,2)</f>
        <v>0.27</v>
      </c>
      <c r="O25" s="27">
        <f t="shared" si="3"/>
        <v>1.2897090751032259</v>
      </c>
    </row>
    <row r="26" spans="2:15" x14ac:dyDescent="0.25">
      <c r="B26" s="5">
        <v>25344</v>
      </c>
      <c r="D26" s="4">
        <v>5</v>
      </c>
      <c r="E26" s="4">
        <v>3</v>
      </c>
      <c r="F26" s="23">
        <f t="shared" si="0"/>
        <v>1.6002000000000001</v>
      </c>
      <c r="H26" s="4">
        <v>134</v>
      </c>
      <c r="I26" s="23">
        <f t="shared" si="1"/>
        <v>60.909090909090907</v>
      </c>
      <c r="K26" s="23">
        <f t="shared" si="2"/>
        <v>23.786666598047457</v>
      </c>
      <c r="M26" s="27">
        <f>_xlfn.PERCENTRANK.EXC([1]Sheet1!$AQ$2:$AQ$860,K26,2)</f>
        <v>0.72</v>
      </c>
      <c r="O26" s="27">
        <f t="shared" si="3"/>
        <v>1.0552130075283583</v>
      </c>
    </row>
    <row r="27" spans="2:15" x14ac:dyDescent="0.25">
      <c r="B27" s="5">
        <v>25351</v>
      </c>
      <c r="D27" s="4">
        <v>5</v>
      </c>
      <c r="E27" s="4">
        <v>1</v>
      </c>
      <c r="F27" s="23">
        <f t="shared" si="0"/>
        <v>1.5494000000000001</v>
      </c>
      <c r="H27" s="4">
        <v>109</v>
      </c>
      <c r="I27" s="23">
        <f t="shared" si="1"/>
        <v>49.54545454545454</v>
      </c>
      <c r="K27" s="23">
        <f t="shared" si="2"/>
        <v>20.638432716116853</v>
      </c>
      <c r="M27" s="27">
        <f>_xlfn.PERCENTRANK.EXC([1]Sheet1!$AQ$2:$AQ$860,K27,2)</f>
        <v>0.43</v>
      </c>
      <c r="O27" s="27">
        <f t="shared" si="3"/>
        <v>1.2161776209100921</v>
      </c>
    </row>
    <row r="28" spans="2:15" x14ac:dyDescent="0.25">
      <c r="B28" s="5">
        <v>25353</v>
      </c>
      <c r="D28" s="4">
        <v>5</v>
      </c>
      <c r="E28" s="4">
        <v>11</v>
      </c>
      <c r="F28" s="23">
        <f t="shared" si="0"/>
        <v>1.8033999999999999</v>
      </c>
      <c r="H28" s="4">
        <v>177</v>
      </c>
      <c r="I28" s="23">
        <f t="shared" si="1"/>
        <v>80.454545454545453</v>
      </c>
      <c r="K28" s="23">
        <f t="shared" si="2"/>
        <v>24.738106499530886</v>
      </c>
      <c r="M28" s="27">
        <f>_xlfn.PERCENTRANK.EXC([1]Sheet1!$AQ$2:$AQ$860,K28,2)</f>
        <v>0.78</v>
      </c>
      <c r="O28" s="27">
        <f t="shared" si="3"/>
        <v>1.0146289895096046</v>
      </c>
    </row>
    <row r="29" spans="2:15" x14ac:dyDescent="0.25">
      <c r="B29" s="5">
        <v>25356</v>
      </c>
      <c r="D29" s="4">
        <v>5</v>
      </c>
      <c r="E29" s="4">
        <v>2</v>
      </c>
      <c r="F29" s="23">
        <f t="shared" si="0"/>
        <v>1.5748</v>
      </c>
      <c r="H29" s="4">
        <v>118</v>
      </c>
      <c r="I29" s="23">
        <f t="shared" si="1"/>
        <v>53.636363636363633</v>
      </c>
      <c r="K29" s="23">
        <f t="shared" si="2"/>
        <v>21.627609237623165</v>
      </c>
      <c r="M29" s="27">
        <f>_xlfn.PERCENTRANK.EXC([1]Sheet1!$AQ$2:$AQ$860,K29,2)</f>
        <v>0.54</v>
      </c>
      <c r="O29" s="27">
        <f t="shared" si="3"/>
        <v>1.1605536110915255</v>
      </c>
    </row>
    <row r="30" spans="2:15" x14ac:dyDescent="0.25">
      <c r="B30" s="5">
        <v>25364</v>
      </c>
      <c r="D30" s="4">
        <v>5</v>
      </c>
      <c r="E30" s="4">
        <v>5</v>
      </c>
      <c r="F30" s="23">
        <f t="shared" si="0"/>
        <v>1.651</v>
      </c>
      <c r="H30" s="4">
        <v>126</v>
      </c>
      <c r="I30" s="23">
        <f t="shared" si="1"/>
        <v>57.272727272727266</v>
      </c>
      <c r="K30" s="23">
        <f t="shared" si="2"/>
        <v>21.011338418588615</v>
      </c>
      <c r="M30" s="27">
        <f>_xlfn.PERCENTRANK.EXC([1]Sheet1!$AQ$2:$AQ$860,K30,2)</f>
        <v>0.47</v>
      </c>
      <c r="O30" s="27">
        <f t="shared" si="3"/>
        <v>1.1945931049206351</v>
      </c>
    </row>
    <row r="31" spans="2:15" x14ac:dyDescent="0.25">
      <c r="B31" s="5">
        <v>25392</v>
      </c>
      <c r="D31" s="4">
        <v>5</v>
      </c>
      <c r="E31" s="4">
        <v>7.5</v>
      </c>
      <c r="F31" s="23">
        <f t="shared" si="0"/>
        <v>1.7145000000000001</v>
      </c>
      <c r="H31" s="4">
        <v>156</v>
      </c>
      <c r="I31" s="23">
        <f t="shared" si="1"/>
        <v>70.909090909090907</v>
      </c>
      <c r="K31" s="23">
        <f t="shared" si="2"/>
        <v>24.12275681266663</v>
      </c>
      <c r="M31" s="27">
        <f>_xlfn.PERCENTRANK.EXC([1]Sheet1!$AQ$2:$AQ$860,K31,2)</f>
        <v>0.74</v>
      </c>
      <c r="O31" s="27">
        <f t="shared" si="3"/>
        <v>1.040511256442308</v>
      </c>
    </row>
    <row r="32" spans="2:15" x14ac:dyDescent="0.25">
      <c r="B32" s="5">
        <v>25397</v>
      </c>
      <c r="D32" s="4">
        <v>5</v>
      </c>
      <c r="E32" s="4">
        <v>10</v>
      </c>
      <c r="F32" s="23">
        <f t="shared" si="0"/>
        <v>1.778</v>
      </c>
      <c r="H32" s="4">
        <v>161</v>
      </c>
      <c r="I32" s="23">
        <f t="shared" si="1"/>
        <v>73.181818181818173</v>
      </c>
      <c r="K32" s="23">
        <f t="shared" si="2"/>
        <v>23.149396948144542</v>
      </c>
      <c r="M32" s="27">
        <f>_xlfn.PERCENTRANK.EXC([1]Sheet1!$AQ$2:$AQ$860,K32,2)</f>
        <v>0.67</v>
      </c>
      <c r="O32" s="27">
        <f t="shared" si="3"/>
        <v>1.0842615060869567</v>
      </c>
    </row>
    <row r="33" spans="2:15" x14ac:dyDescent="0.25">
      <c r="B33" s="5">
        <v>25399</v>
      </c>
      <c r="D33" s="4">
        <v>5</v>
      </c>
      <c r="E33" s="4">
        <v>4</v>
      </c>
      <c r="F33" s="23">
        <f t="shared" si="0"/>
        <v>1.6255999999999999</v>
      </c>
      <c r="H33" s="4">
        <v>96</v>
      </c>
      <c r="I33" s="23">
        <f t="shared" si="1"/>
        <v>43.636363636363633</v>
      </c>
      <c r="K33" s="23">
        <f t="shared" si="2"/>
        <v>16.512817116543324</v>
      </c>
      <c r="M33" s="27">
        <f>_xlfn.PERCENTRANK.EXC([1]Sheet1!$AQ$2:$AQ$860,K33,2)</f>
        <v>0.03</v>
      </c>
      <c r="O33" s="27">
        <f t="shared" si="3"/>
        <v>1.5200313685333333</v>
      </c>
    </row>
    <row r="34" spans="2:15" x14ac:dyDescent="0.25">
      <c r="B34" s="5">
        <v>25406</v>
      </c>
      <c r="D34" s="4">
        <v>5</v>
      </c>
      <c r="E34" s="4">
        <v>8.5</v>
      </c>
      <c r="F34" s="23">
        <f t="shared" si="0"/>
        <v>1.7399</v>
      </c>
      <c r="H34" s="4">
        <v>120</v>
      </c>
      <c r="I34" s="23">
        <f t="shared" si="1"/>
        <v>54.54545454545454</v>
      </c>
      <c r="K34" s="23">
        <f t="shared" si="2"/>
        <v>18.018141325952751</v>
      </c>
      <c r="M34" s="27">
        <f>_xlfn.PERCENTRANK.EXC([1]Sheet1!$AQ$2:$AQ$860,K34,2)</f>
        <v>0.13</v>
      </c>
      <c r="O34" s="27">
        <f t="shared" si="3"/>
        <v>1.3930404666016671</v>
      </c>
    </row>
    <row r="35" spans="2:15" x14ac:dyDescent="0.25">
      <c r="B35" s="5">
        <v>25408</v>
      </c>
      <c r="D35" s="4">
        <v>5</v>
      </c>
      <c r="E35" s="4">
        <v>5</v>
      </c>
      <c r="F35" s="23">
        <f t="shared" si="0"/>
        <v>1.651</v>
      </c>
      <c r="H35" s="4">
        <v>103</v>
      </c>
      <c r="I35" s="23">
        <f t="shared" si="1"/>
        <v>46.818181818181813</v>
      </c>
      <c r="K35" s="23">
        <f t="shared" si="2"/>
        <v>17.175935373925615</v>
      </c>
      <c r="M35" s="27">
        <f>_xlfn.PERCENTRANK.EXC([1]Sheet1!$AQ$2:$AQ$860,K35,2)</f>
        <v>0.06</v>
      </c>
      <c r="O35" s="27">
        <f t="shared" si="3"/>
        <v>1.4613469050485439</v>
      </c>
    </row>
    <row r="36" spans="2:15" x14ac:dyDescent="0.25">
      <c r="B36" s="5">
        <v>25446</v>
      </c>
      <c r="D36" s="4">
        <v>5</v>
      </c>
      <c r="E36" s="4">
        <v>10.5</v>
      </c>
      <c r="F36" s="23">
        <f t="shared" si="0"/>
        <v>1.7907</v>
      </c>
      <c r="H36" s="4">
        <v>132</v>
      </c>
      <c r="I36" s="23">
        <f t="shared" si="1"/>
        <v>59.999999999999993</v>
      </c>
      <c r="K36" s="23">
        <f t="shared" si="2"/>
        <v>18.71136985068598</v>
      </c>
      <c r="M36" s="27">
        <f>_xlfn.PERCENTRANK.EXC([1]Sheet1!$AQ$2:$AQ$860,K36,2)</f>
        <v>0.19</v>
      </c>
      <c r="O36" s="27">
        <f t="shared" si="3"/>
        <v>1.3414303816500002</v>
      </c>
    </row>
    <row r="37" spans="2:15" x14ac:dyDescent="0.25">
      <c r="B37" s="5">
        <v>25453</v>
      </c>
      <c r="D37" s="4">
        <v>5</v>
      </c>
      <c r="E37" s="4">
        <v>1</v>
      </c>
      <c r="F37" s="23">
        <f t="shared" si="0"/>
        <v>1.5494000000000001</v>
      </c>
      <c r="H37" s="4">
        <v>100</v>
      </c>
      <c r="I37" s="23">
        <f t="shared" si="1"/>
        <v>45.454545454545453</v>
      </c>
      <c r="K37" s="23">
        <f t="shared" si="2"/>
        <v>18.934341941391608</v>
      </c>
      <c r="M37" s="27">
        <f>_xlfn.PERCENTRANK.EXC([1]Sheet1!$AQ$2:$AQ$860,K37,2)</f>
        <v>0.21</v>
      </c>
      <c r="O37" s="27">
        <f t="shared" si="3"/>
        <v>1.3256336067920003</v>
      </c>
    </row>
    <row r="38" spans="2:15" x14ac:dyDescent="0.25">
      <c r="B38" s="5">
        <v>25460</v>
      </c>
      <c r="D38" s="4">
        <v>4</v>
      </c>
      <c r="E38" s="4">
        <v>9.5</v>
      </c>
      <c r="F38" s="23">
        <f t="shared" si="0"/>
        <v>1.4605000000000001</v>
      </c>
      <c r="H38" s="4">
        <v>110</v>
      </c>
      <c r="I38" s="23">
        <f t="shared" si="1"/>
        <v>49.999999999999993</v>
      </c>
      <c r="K38" s="23">
        <f t="shared" si="2"/>
        <v>23.440500567201507</v>
      </c>
      <c r="M38" s="27">
        <f>_xlfn.PERCENTRANK.EXC([1]Sheet1!$AQ$2:$AQ$860,K38,2)</f>
        <v>0.7</v>
      </c>
      <c r="O38" s="27">
        <f t="shared" si="3"/>
        <v>1.0707962455000004</v>
      </c>
    </row>
    <row r="39" spans="2:15" x14ac:dyDescent="0.25">
      <c r="B39" s="5">
        <v>25461</v>
      </c>
      <c r="D39" s="4">
        <v>4</v>
      </c>
      <c r="E39" s="4">
        <v>10.5</v>
      </c>
      <c r="F39" s="23">
        <f t="shared" si="0"/>
        <v>1.4859</v>
      </c>
      <c r="H39" s="4">
        <v>112</v>
      </c>
      <c r="I39" s="23">
        <f t="shared" si="1"/>
        <v>50.909090909090907</v>
      </c>
      <c r="K39" s="23">
        <f t="shared" si="2"/>
        <v>23.057710198725506</v>
      </c>
      <c r="M39" s="27">
        <f>_xlfn.PERCENTRANK.EXC([1]Sheet1!$AQ$2:$AQ$860,K39,2)</f>
        <v>0.67</v>
      </c>
      <c r="O39" s="27">
        <f t="shared" si="3"/>
        <v>1.0885729668589286</v>
      </c>
    </row>
    <row r="40" spans="2:15" x14ac:dyDescent="0.25">
      <c r="B40" s="5">
        <v>25462</v>
      </c>
      <c r="D40" s="4">
        <v>5</v>
      </c>
      <c r="E40" s="4">
        <v>8.5</v>
      </c>
      <c r="F40" s="23">
        <f t="shared" si="0"/>
        <v>1.7399</v>
      </c>
      <c r="H40" s="4">
        <v>124</v>
      </c>
      <c r="I40" s="23">
        <f t="shared" si="1"/>
        <v>56.36363636363636</v>
      </c>
      <c r="K40" s="23">
        <f t="shared" si="2"/>
        <v>18.618746036817846</v>
      </c>
      <c r="M40" s="27">
        <f>_xlfn.PERCENTRANK.EXC([1]Sheet1!$AQ$2:$AQ$860,K40,2)</f>
        <v>0.19</v>
      </c>
      <c r="O40" s="27">
        <f t="shared" si="3"/>
        <v>1.3481036773564519</v>
      </c>
    </row>
    <row r="41" spans="2:15" x14ac:dyDescent="0.25">
      <c r="B41" s="5">
        <v>25476</v>
      </c>
      <c r="D41" s="4">
        <v>5</v>
      </c>
      <c r="E41" s="4">
        <v>2</v>
      </c>
      <c r="F41" s="23">
        <f t="shared" si="0"/>
        <v>1.5748</v>
      </c>
      <c r="H41" s="4">
        <v>159</v>
      </c>
      <c r="I41" s="23">
        <f t="shared" si="1"/>
        <v>72.272727272727266</v>
      </c>
      <c r="K41" s="23">
        <f t="shared" si="2"/>
        <v>29.142287023576976</v>
      </c>
      <c r="M41" s="27">
        <f>_xlfn.PERCENTRANK.EXC([1]Sheet1!$AQ$2:$AQ$860,K41,2)</f>
        <v>0.92</v>
      </c>
      <c r="O41" s="27">
        <f t="shared" si="3"/>
        <v>0.8612913591748429</v>
      </c>
    </row>
    <row r="42" spans="2:15" x14ac:dyDescent="0.25">
      <c r="B42" s="5">
        <v>25480</v>
      </c>
      <c r="D42" s="4">
        <v>5</v>
      </c>
      <c r="E42" s="4">
        <v>6</v>
      </c>
      <c r="F42" s="23">
        <f t="shared" si="0"/>
        <v>1.6764000000000001</v>
      </c>
      <c r="H42" s="4">
        <v>144</v>
      </c>
      <c r="I42" s="23">
        <f t="shared" si="1"/>
        <v>65.454545454545453</v>
      </c>
      <c r="K42" s="23">
        <f t="shared" si="2"/>
        <v>23.290805409559727</v>
      </c>
      <c r="M42" s="27">
        <f>_xlfn.PERCENTRANK.EXC([1]Sheet1!$AQ$2:$AQ$860,K42,2)</f>
        <v>0.69</v>
      </c>
      <c r="O42" s="27">
        <f t="shared" si="3"/>
        <v>1.0776784898000002</v>
      </c>
    </row>
    <row r="43" spans="2:15" x14ac:dyDescent="0.25">
      <c r="B43" s="5">
        <v>25491</v>
      </c>
      <c r="D43" s="4">
        <v>5</v>
      </c>
      <c r="E43" s="4">
        <v>3</v>
      </c>
      <c r="F43" s="23">
        <f t="shared" si="0"/>
        <v>1.6002000000000001</v>
      </c>
      <c r="H43" s="4">
        <v>102</v>
      </c>
      <c r="I43" s="23">
        <f t="shared" si="1"/>
        <v>46.36363636363636</v>
      </c>
      <c r="K43" s="23">
        <f t="shared" si="2"/>
        <v>18.106268604483883</v>
      </c>
      <c r="M43" s="27">
        <f>_xlfn.PERCENTRANK.EXC([1]Sheet1!$AQ$2:$AQ$860,K43,2)</f>
        <v>0.14000000000000001</v>
      </c>
      <c r="O43" s="27">
        <f t="shared" si="3"/>
        <v>1.3862602255764709</v>
      </c>
    </row>
    <row r="44" spans="2:15" x14ac:dyDescent="0.25">
      <c r="B44" s="5">
        <v>25515</v>
      </c>
      <c r="D44" s="4">
        <v>5</v>
      </c>
      <c r="E44" s="4">
        <v>5</v>
      </c>
      <c r="F44" s="23">
        <f t="shared" si="0"/>
        <v>1.651</v>
      </c>
      <c r="H44" s="4">
        <v>203</v>
      </c>
      <c r="I44" s="23">
        <f t="shared" si="1"/>
        <v>92.272727272727266</v>
      </c>
      <c r="K44" s="23">
        <f t="shared" si="2"/>
        <v>33.851600785503877</v>
      </c>
      <c r="M44" s="27">
        <f>_xlfn.PERCENTRANK.EXC([1]Sheet1!$AQ$2:$AQ$860,K44,2)</f>
        <v>0.97</v>
      </c>
      <c r="O44" s="27">
        <f t="shared" si="3"/>
        <v>0.74147158236453226</v>
      </c>
    </row>
    <row r="45" spans="2:15" x14ac:dyDescent="0.25">
      <c r="B45" s="5">
        <v>25537</v>
      </c>
      <c r="D45" s="4">
        <v>5</v>
      </c>
      <c r="E45" s="4">
        <v>1</v>
      </c>
      <c r="F45" s="23">
        <f t="shared" si="0"/>
        <v>1.5494000000000001</v>
      </c>
      <c r="H45" s="4">
        <v>98</v>
      </c>
      <c r="I45" s="23">
        <f t="shared" si="1"/>
        <v>44.54545454545454</v>
      </c>
      <c r="K45" s="23">
        <f t="shared" si="2"/>
        <v>18.555655102563776</v>
      </c>
      <c r="M45" s="27">
        <f>_xlfn.PERCENTRANK.EXC([1]Sheet1!$AQ$2:$AQ$860,K45,2)</f>
        <v>0.18</v>
      </c>
      <c r="O45" s="27">
        <f t="shared" si="3"/>
        <v>1.352687353869388</v>
      </c>
    </row>
    <row r="46" spans="2:15" x14ac:dyDescent="0.25">
      <c r="B46" s="5">
        <v>25544</v>
      </c>
      <c r="D46" s="4">
        <v>5</v>
      </c>
      <c r="E46" s="4">
        <v>10</v>
      </c>
      <c r="F46" s="23">
        <f t="shared" si="0"/>
        <v>1.778</v>
      </c>
      <c r="H46" s="4">
        <v>200</v>
      </c>
      <c r="I46" s="23">
        <f t="shared" si="1"/>
        <v>90.909090909090907</v>
      </c>
      <c r="K46" s="23">
        <f t="shared" si="2"/>
        <v>28.757014842415582</v>
      </c>
      <c r="M46" s="27">
        <f>_xlfn.PERCENTRANK.EXC([1]Sheet1!$AQ$2:$AQ$860,K46,2)</f>
        <v>0.91</v>
      </c>
      <c r="O46" s="27">
        <f t="shared" si="3"/>
        <v>0.87283051240000009</v>
      </c>
    </row>
    <row r="47" spans="2:15" x14ac:dyDescent="0.25">
      <c r="B47" s="5">
        <v>25558</v>
      </c>
      <c r="D47" s="4">
        <v>5</v>
      </c>
      <c r="E47" s="4">
        <v>0</v>
      </c>
      <c r="F47" s="23">
        <f t="shared" si="0"/>
        <v>1.524</v>
      </c>
      <c r="H47" s="4">
        <v>119</v>
      </c>
      <c r="I47" s="23">
        <f t="shared" si="1"/>
        <v>54.090909090909086</v>
      </c>
      <c r="K47" s="23">
        <f t="shared" si="2"/>
        <v>23.289187992517395</v>
      </c>
      <c r="M47" s="27">
        <f>_xlfn.PERCENTRANK.EXC([1]Sheet1!$AQ$2:$AQ$860,K47,2)</f>
        <v>0.69</v>
      </c>
      <c r="O47" s="27">
        <f t="shared" si="3"/>
        <v>1.0777533337815128</v>
      </c>
    </row>
    <row r="48" spans="2:15" x14ac:dyDescent="0.25">
      <c r="B48" s="5">
        <v>25571</v>
      </c>
      <c r="D48" s="4">
        <v>5</v>
      </c>
      <c r="E48" s="4">
        <v>7</v>
      </c>
      <c r="F48" s="23">
        <f t="shared" si="0"/>
        <v>1.7018</v>
      </c>
      <c r="H48" s="4">
        <v>121</v>
      </c>
      <c r="I48" s="23">
        <f t="shared" si="1"/>
        <v>54.999999999999993</v>
      </c>
      <c r="K48" s="23">
        <f t="shared" si="2"/>
        <v>18.990904544517928</v>
      </c>
      <c r="M48" s="27">
        <f>_xlfn.PERCENTRANK.EXC([1]Sheet1!$AQ$2:$AQ$860,K48,2)</f>
        <v>0.21</v>
      </c>
      <c r="O48" s="27">
        <f t="shared" si="3"/>
        <v>1.3216853331636367</v>
      </c>
    </row>
    <row r="49" spans="2:15" x14ac:dyDescent="0.25">
      <c r="B49" s="5">
        <v>25577</v>
      </c>
      <c r="D49" s="4">
        <v>5</v>
      </c>
      <c r="E49" s="4">
        <v>2</v>
      </c>
      <c r="F49" s="23">
        <f t="shared" si="0"/>
        <v>1.5748</v>
      </c>
      <c r="H49" s="4">
        <v>96</v>
      </c>
      <c r="I49" s="23">
        <f t="shared" si="1"/>
        <v>43.636363636363633</v>
      </c>
      <c r="K49" s="23">
        <f t="shared" si="2"/>
        <v>17.595343108574781</v>
      </c>
      <c r="M49" s="27">
        <f>_xlfn.PERCENTRANK.EXC([1]Sheet1!$AQ$2:$AQ$860,K49,2)</f>
        <v>0.09</v>
      </c>
      <c r="O49" s="27">
        <f t="shared" si="3"/>
        <v>1.4265138136333333</v>
      </c>
    </row>
    <row r="50" spans="2:15" x14ac:dyDescent="0.25">
      <c r="B50" s="5">
        <v>25580</v>
      </c>
      <c r="D50" s="4">
        <v>5</v>
      </c>
      <c r="E50" s="4">
        <v>8</v>
      </c>
      <c r="F50" s="23">
        <f t="shared" si="0"/>
        <v>1.7272000000000001</v>
      </c>
      <c r="H50" s="4">
        <v>125</v>
      </c>
      <c r="I50" s="23">
        <f t="shared" si="1"/>
        <v>56.818181818181813</v>
      </c>
      <c r="K50" s="23">
        <f t="shared" si="2"/>
        <v>19.045925163256424</v>
      </c>
      <c r="M50" s="27">
        <f>_xlfn.PERCENTRANK.EXC([1]Sheet1!$AQ$2:$AQ$860,K50,2)</f>
        <v>0.22</v>
      </c>
      <c r="O50" s="27">
        <f t="shared" si="3"/>
        <v>1.3178671965184003</v>
      </c>
    </row>
    <row r="51" spans="2:15" x14ac:dyDescent="0.25">
      <c r="B51" s="5">
        <v>25611</v>
      </c>
      <c r="D51" s="4">
        <v>5</v>
      </c>
      <c r="E51" s="4">
        <v>7</v>
      </c>
      <c r="F51" s="23">
        <f t="shared" si="0"/>
        <v>1.7018</v>
      </c>
      <c r="H51" s="4">
        <v>109</v>
      </c>
      <c r="I51" s="23">
        <f t="shared" si="1"/>
        <v>49.54545454545454</v>
      </c>
      <c r="K51" s="23">
        <f t="shared" si="2"/>
        <v>17.107509052499623</v>
      </c>
      <c r="M51" s="27">
        <f>_xlfn.PERCENTRANK.EXC([1]Sheet1!$AQ$2:$AQ$860,K51,2)</f>
        <v>0.06</v>
      </c>
      <c r="O51" s="27">
        <f t="shared" si="3"/>
        <v>1.4671919753467892</v>
      </c>
    </row>
    <row r="52" spans="2:15" x14ac:dyDescent="0.25">
      <c r="B52" s="5">
        <v>25620</v>
      </c>
      <c r="D52" s="4">
        <v>5</v>
      </c>
      <c r="E52" s="4">
        <v>3</v>
      </c>
      <c r="F52" s="23">
        <f t="shared" si="0"/>
        <v>1.6002000000000001</v>
      </c>
      <c r="H52" s="4">
        <v>107</v>
      </c>
      <c r="I52" s="23">
        <f t="shared" si="1"/>
        <v>48.636363636363633</v>
      </c>
      <c r="K52" s="23">
        <f t="shared" si="2"/>
        <v>18.993830790978194</v>
      </c>
      <c r="M52" s="27">
        <f>_xlfn.PERCENTRANK.EXC([1]Sheet1!$AQ$2:$AQ$860,K52,2)</f>
        <v>0.21</v>
      </c>
      <c r="O52" s="27">
        <f t="shared" si="3"/>
        <v>1.3214817103626169</v>
      </c>
    </row>
    <row r="53" spans="2:15" x14ac:dyDescent="0.25">
      <c r="B53" s="5">
        <v>25650</v>
      </c>
      <c r="D53" s="4">
        <v>5</v>
      </c>
      <c r="E53" s="4">
        <v>3</v>
      </c>
      <c r="F53" s="23">
        <f t="shared" si="0"/>
        <v>1.6002000000000001</v>
      </c>
      <c r="H53" s="4">
        <v>117</v>
      </c>
      <c r="I53" s="23">
        <f t="shared" si="1"/>
        <v>53.18181818181818</v>
      </c>
      <c r="K53" s="23">
        <f t="shared" si="2"/>
        <v>20.768955163966812</v>
      </c>
      <c r="M53" s="27">
        <f>_xlfn.PERCENTRANK.EXC([1]Sheet1!$AQ$2:$AQ$860,K53,2)</f>
        <v>0.44</v>
      </c>
      <c r="O53" s="27">
        <f t="shared" si="3"/>
        <v>1.2085345556307692</v>
      </c>
    </row>
    <row r="54" spans="2:15" x14ac:dyDescent="0.25">
      <c r="B54" s="5">
        <v>25665</v>
      </c>
      <c r="D54" s="4">
        <v>5</v>
      </c>
      <c r="E54" s="4">
        <v>5</v>
      </c>
      <c r="F54" s="23">
        <f t="shared" si="0"/>
        <v>1.651</v>
      </c>
      <c r="H54" s="4">
        <v>141</v>
      </c>
      <c r="I54" s="23">
        <f t="shared" si="1"/>
        <v>64.090909090909079</v>
      </c>
      <c r="K54" s="23">
        <f t="shared" si="2"/>
        <v>23.512688230325352</v>
      </c>
      <c r="M54" s="27">
        <f>_xlfn.PERCENTRANK.EXC([1]Sheet1!$AQ$2:$AQ$860,K54,2)</f>
        <v>0.7</v>
      </c>
      <c r="O54" s="27">
        <f t="shared" si="3"/>
        <v>1.0675087320567378</v>
      </c>
    </row>
    <row r="55" spans="2:15" x14ac:dyDescent="0.25">
      <c r="B55" s="5">
        <v>25700</v>
      </c>
      <c r="D55" s="4">
        <v>5</v>
      </c>
      <c r="E55" s="4">
        <v>2</v>
      </c>
      <c r="F55" s="23">
        <f t="shared" si="0"/>
        <v>1.5748</v>
      </c>
      <c r="H55" s="4">
        <v>92</v>
      </c>
      <c r="I55" s="23">
        <f t="shared" si="1"/>
        <v>41.818181818181813</v>
      </c>
      <c r="K55" s="23">
        <f t="shared" si="2"/>
        <v>16.862203812384163</v>
      </c>
      <c r="M55" s="27">
        <f>_xlfn.PERCENTRANK.EXC([1]Sheet1!$AQ$2:$AQ$860,K55,2)</f>
        <v>0.05</v>
      </c>
      <c r="O55" s="27">
        <f t="shared" si="3"/>
        <v>1.488536153356522</v>
      </c>
    </row>
    <row r="56" spans="2:15" x14ac:dyDescent="0.25">
      <c r="B56" s="5">
        <v>25707</v>
      </c>
      <c r="D56" s="4">
        <v>5</v>
      </c>
      <c r="E56" s="4">
        <v>5</v>
      </c>
      <c r="F56" s="23">
        <f t="shared" si="0"/>
        <v>1.651</v>
      </c>
      <c r="H56" s="4">
        <v>118</v>
      </c>
      <c r="I56" s="23">
        <f t="shared" si="1"/>
        <v>53.636363636363633</v>
      </c>
      <c r="K56" s="23">
        <f t="shared" si="2"/>
        <v>19.677285185662353</v>
      </c>
      <c r="M56" s="27">
        <f>_xlfn.PERCENTRANK.EXC([1]Sheet1!$AQ$2:$AQ$860,K56,2)</f>
        <v>0.3</v>
      </c>
      <c r="O56" s="27">
        <f t="shared" si="3"/>
        <v>1.2755824679661021</v>
      </c>
    </row>
    <row r="57" spans="2:15" x14ac:dyDescent="0.25">
      <c r="B57" s="5">
        <v>25708</v>
      </c>
      <c r="D57" s="4">
        <v>5</v>
      </c>
      <c r="E57" s="4">
        <v>2</v>
      </c>
      <c r="F57" s="23">
        <f t="shared" si="0"/>
        <v>1.5748</v>
      </c>
      <c r="H57" s="4">
        <v>104</v>
      </c>
      <c r="I57" s="23">
        <f t="shared" si="1"/>
        <v>47.272727272727266</v>
      </c>
      <c r="K57" s="23">
        <f t="shared" si="2"/>
        <v>19.06162170095601</v>
      </c>
      <c r="M57" s="27">
        <f>_xlfn.PERCENTRANK.EXC([1]Sheet1!$AQ$2:$AQ$860,K57,2)</f>
        <v>0.22</v>
      </c>
      <c r="O57" s="27">
        <f t="shared" si="3"/>
        <v>1.3167819818153847</v>
      </c>
    </row>
    <row r="58" spans="2:15" x14ac:dyDescent="0.25">
      <c r="B58" s="5">
        <v>25712</v>
      </c>
      <c r="D58" s="4">
        <v>5</v>
      </c>
      <c r="E58" s="4">
        <v>4.5</v>
      </c>
      <c r="F58" s="23">
        <f t="shared" si="0"/>
        <v>1.6383000000000001</v>
      </c>
      <c r="H58" s="4">
        <v>125</v>
      </c>
      <c r="I58" s="23">
        <f t="shared" si="1"/>
        <v>56.818181818181813</v>
      </c>
      <c r="K58" s="23">
        <f t="shared" si="2"/>
        <v>21.169006178690633</v>
      </c>
      <c r="M58" s="27">
        <f>_xlfn.PERCENTRANK.EXC([1]Sheet1!$AQ$2:$AQ$860,K58,2)</f>
        <v>0.48</v>
      </c>
      <c r="O58" s="27">
        <f t="shared" si="3"/>
        <v>1.1856957189264004</v>
      </c>
    </row>
    <row r="59" spans="2:15" x14ac:dyDescent="0.25">
      <c r="B59" s="5">
        <v>25715</v>
      </c>
      <c r="D59" s="4">
        <v>5</v>
      </c>
      <c r="E59" s="4">
        <v>5</v>
      </c>
      <c r="F59" s="23">
        <f t="shared" si="0"/>
        <v>1.651</v>
      </c>
      <c r="H59" s="4">
        <v>180</v>
      </c>
      <c r="I59" s="23">
        <f t="shared" si="1"/>
        <v>81.818181818181813</v>
      </c>
      <c r="K59" s="23">
        <f t="shared" si="2"/>
        <v>30.01619774084088</v>
      </c>
      <c r="M59" s="27">
        <f>_xlfn.PERCENTRANK.EXC([1]Sheet1!$AQ$2:$AQ$860,K59,2)</f>
        <v>0.94</v>
      </c>
      <c r="O59" s="27">
        <f t="shared" si="3"/>
        <v>0.83621517344444452</v>
      </c>
    </row>
    <row r="60" spans="2:15" x14ac:dyDescent="0.25">
      <c r="B60" s="5">
        <v>25753</v>
      </c>
      <c r="D60" s="4">
        <v>5</v>
      </c>
      <c r="E60" s="4">
        <v>5</v>
      </c>
      <c r="F60" s="23">
        <f t="shared" si="0"/>
        <v>1.651</v>
      </c>
      <c r="H60" s="4">
        <v>107</v>
      </c>
      <c r="I60" s="23">
        <f t="shared" si="1"/>
        <v>48.636363636363633</v>
      </c>
      <c r="K60" s="23">
        <f t="shared" si="2"/>
        <v>17.842961990388744</v>
      </c>
      <c r="M60" s="27">
        <f>_xlfn.PERCENTRANK.EXC([1]Sheet1!$AQ$2:$AQ$860,K60,2)</f>
        <v>0.11</v>
      </c>
      <c r="O60" s="27">
        <f t="shared" si="3"/>
        <v>1.4067171142056079</v>
      </c>
    </row>
    <row r="61" spans="2:15" x14ac:dyDescent="0.25">
      <c r="B61" s="5">
        <v>25756</v>
      </c>
      <c r="D61" s="4">
        <v>5</v>
      </c>
      <c r="E61" s="4">
        <v>7.5</v>
      </c>
      <c r="F61" s="23">
        <f t="shared" si="0"/>
        <v>1.7145000000000001</v>
      </c>
      <c r="H61" s="4">
        <v>129</v>
      </c>
      <c r="I61" s="23">
        <f t="shared" si="1"/>
        <v>58.636363636363633</v>
      </c>
      <c r="K61" s="23">
        <f t="shared" si="2"/>
        <v>19.947664287397405</v>
      </c>
      <c r="M61" s="27">
        <f>_xlfn.PERCENTRANK.EXC([1]Sheet1!$AQ$2:$AQ$860,K61,2)</f>
        <v>0.35</v>
      </c>
      <c r="O61" s="27">
        <f t="shared" si="3"/>
        <v>1.2582926822093028</v>
      </c>
    </row>
    <row r="62" spans="2:15" x14ac:dyDescent="0.25">
      <c r="B62" s="5">
        <v>25758</v>
      </c>
      <c r="D62" s="4">
        <v>5</v>
      </c>
      <c r="E62" s="4">
        <v>4</v>
      </c>
      <c r="F62" s="23">
        <f t="shared" si="0"/>
        <v>1.6255999999999999</v>
      </c>
      <c r="H62" s="4">
        <v>113</v>
      </c>
      <c r="I62" s="23">
        <f t="shared" si="1"/>
        <v>51.36363636363636</v>
      </c>
      <c r="K62" s="23">
        <f t="shared" si="2"/>
        <v>19.436961814264535</v>
      </c>
      <c r="M62" s="27">
        <f>_xlfn.PERCENTRANK.EXC([1]Sheet1!$AQ$2:$AQ$860,K62,2)</f>
        <v>0.27</v>
      </c>
      <c r="O62" s="27">
        <f t="shared" si="3"/>
        <v>1.2913540830017702</v>
      </c>
    </row>
    <row r="63" spans="2:15" x14ac:dyDescent="0.25">
      <c r="B63" s="5">
        <v>25767</v>
      </c>
      <c r="D63" s="4">
        <v>5</v>
      </c>
      <c r="E63" s="4">
        <v>5</v>
      </c>
      <c r="F63" s="23">
        <f t="shared" si="0"/>
        <v>1.651</v>
      </c>
      <c r="H63" s="4">
        <v>120</v>
      </c>
      <c r="I63" s="23">
        <f t="shared" si="1"/>
        <v>54.54545454545454</v>
      </c>
      <c r="K63" s="23">
        <f t="shared" si="2"/>
        <v>20.010798493893919</v>
      </c>
      <c r="M63" s="27">
        <f>_xlfn.PERCENTRANK.EXC([1]Sheet1!$AQ$2:$AQ$860,K63,2)</f>
        <v>0.37</v>
      </c>
      <c r="O63" s="27">
        <f t="shared" si="3"/>
        <v>1.2543227601666669</v>
      </c>
    </row>
    <row r="64" spans="2:15" x14ac:dyDescent="0.25">
      <c r="B64" s="5">
        <v>25771</v>
      </c>
      <c r="D64" s="4">
        <v>5</v>
      </c>
      <c r="E64" s="4">
        <v>6</v>
      </c>
      <c r="F64" s="23">
        <f t="shared" si="0"/>
        <v>1.6764000000000001</v>
      </c>
      <c r="H64" s="4">
        <v>95</v>
      </c>
      <c r="I64" s="23">
        <f t="shared" si="1"/>
        <v>43.18181818181818</v>
      </c>
      <c r="K64" s="23">
        <f t="shared" si="2"/>
        <v>15.365461902140098</v>
      </c>
      <c r="M64" s="27">
        <f>_xlfn.PERCENTRANK.EXC([1]Sheet1!$AQ$2:$AQ$860,K64,2)</f>
        <v>0</v>
      </c>
      <c r="O64" s="27">
        <f t="shared" si="3"/>
        <v>1.6335337108547372</v>
      </c>
    </row>
    <row r="65" spans="2:15" x14ac:dyDescent="0.25">
      <c r="B65" s="5">
        <v>25781</v>
      </c>
      <c r="D65" s="4">
        <v>5</v>
      </c>
      <c r="E65" s="4">
        <v>2</v>
      </c>
      <c r="F65" s="23">
        <f t="shared" si="0"/>
        <v>1.5748</v>
      </c>
      <c r="H65" s="4">
        <v>105</v>
      </c>
      <c r="I65" s="23">
        <f t="shared" si="1"/>
        <v>47.727272727272727</v>
      </c>
      <c r="K65" s="23">
        <f t="shared" si="2"/>
        <v>19.244906525003667</v>
      </c>
      <c r="M65" s="27">
        <f>_xlfn.PERCENTRANK.EXC([1]Sheet1!$AQ$2:$AQ$860,K65,2)</f>
        <v>0.24</v>
      </c>
      <c r="O65" s="27">
        <f t="shared" si="3"/>
        <v>1.3042412010361903</v>
      </c>
    </row>
    <row r="66" spans="2:15" x14ac:dyDescent="0.25">
      <c r="B66" s="5">
        <v>25791</v>
      </c>
      <c r="D66" s="4">
        <v>5</v>
      </c>
      <c r="E66" s="4">
        <v>2</v>
      </c>
      <c r="F66" s="23">
        <f t="shared" si="0"/>
        <v>1.5748</v>
      </c>
      <c r="H66" s="4">
        <v>75</v>
      </c>
      <c r="I66" s="23">
        <f t="shared" si="1"/>
        <v>34.090909090909086</v>
      </c>
      <c r="K66" s="23">
        <f t="shared" si="2"/>
        <v>13.746361803574045</v>
      </c>
      <c r="M66" s="27">
        <f>_xlfn.PERCENTRANK.EXC([1]Sheet1!$AQ$2:$AQ$860,K66,2)</f>
        <v>0</v>
      </c>
      <c r="O66" s="27">
        <f t="shared" si="3"/>
        <v>1.8259376814506671</v>
      </c>
    </row>
    <row r="67" spans="2:15" x14ac:dyDescent="0.25">
      <c r="B67" s="5">
        <v>25806</v>
      </c>
      <c r="D67" s="4">
        <v>5</v>
      </c>
      <c r="E67" s="4">
        <v>5</v>
      </c>
      <c r="F67" s="23">
        <f t="shared" si="0"/>
        <v>1.651</v>
      </c>
      <c r="H67" s="4">
        <v>153</v>
      </c>
      <c r="I67" s="23">
        <f t="shared" si="1"/>
        <v>69.545454545454547</v>
      </c>
      <c r="K67" s="23">
        <f t="shared" si="2"/>
        <v>25.513768079714747</v>
      </c>
      <c r="M67" s="27">
        <f>_xlfn.PERCENTRANK.EXC([1]Sheet1!$AQ$2:$AQ$860,K67,2)</f>
        <v>0.8</v>
      </c>
      <c r="O67" s="27">
        <f t="shared" si="3"/>
        <v>0.98378255699346417</v>
      </c>
    </row>
    <row r="68" spans="2:15" x14ac:dyDescent="0.25">
      <c r="B68" s="5">
        <v>25817</v>
      </c>
      <c r="D68" s="4">
        <v>5</v>
      </c>
      <c r="E68" s="4">
        <v>6</v>
      </c>
      <c r="F68" s="23">
        <f t="shared" si="0"/>
        <v>1.6764000000000001</v>
      </c>
      <c r="H68" s="4">
        <v>181</v>
      </c>
      <c r="I68" s="23">
        <f t="shared" si="1"/>
        <v>82.272727272727266</v>
      </c>
      <c r="K68" s="23">
        <f t="shared" si="2"/>
        <v>29.27524846618271</v>
      </c>
      <c r="M68" s="27">
        <f>_xlfn.PERCENTRANK.EXC([1]Sheet1!$AQ$2:$AQ$860,K68,2)</f>
        <v>0.92</v>
      </c>
      <c r="O68" s="27">
        <f t="shared" si="3"/>
        <v>0.85737957199558035</v>
      </c>
    </row>
    <row r="69" spans="2:15" x14ac:dyDescent="0.25">
      <c r="B69" s="5">
        <v>25836</v>
      </c>
      <c r="D69" s="4">
        <v>5</v>
      </c>
      <c r="E69" s="4">
        <v>0</v>
      </c>
      <c r="F69" s="23">
        <f t="shared" ref="F69:F132" si="4">(D69*0.3048)+(E69*0.0254)</f>
        <v>1.524</v>
      </c>
      <c r="H69" s="4">
        <v>98</v>
      </c>
      <c r="I69" s="23">
        <f t="shared" ref="I69:I132" si="5">H69/2.2</f>
        <v>44.54545454545454</v>
      </c>
      <c r="K69" s="23">
        <f t="shared" ref="K69:K132" si="6">I69/(F69^2)</f>
        <v>19.179331287955502</v>
      </c>
      <c r="M69" s="27">
        <f>_xlfn.PERCENTRANK.EXC([1]Sheet1!$AQ$2:$AQ$860,K69,2)</f>
        <v>0.23</v>
      </c>
      <c r="O69" s="27">
        <f t="shared" ref="O69:O132" si="7">25.1/K69</f>
        <v>1.3087004767346941</v>
      </c>
    </row>
    <row r="70" spans="2:15" x14ac:dyDescent="0.25">
      <c r="B70" s="5">
        <v>25841</v>
      </c>
      <c r="D70" s="4">
        <v>5</v>
      </c>
      <c r="E70" s="4">
        <v>0</v>
      </c>
      <c r="F70" s="23">
        <f t="shared" si="4"/>
        <v>1.524</v>
      </c>
      <c r="H70" s="4">
        <v>117</v>
      </c>
      <c r="I70" s="23">
        <f t="shared" si="5"/>
        <v>53.18181818181818</v>
      </c>
      <c r="K70" s="23">
        <f t="shared" si="6"/>
        <v>22.897773068273406</v>
      </c>
      <c r="M70" s="27">
        <f>_xlfn.PERCENTRANK.EXC([1]Sheet1!$AQ$2:$AQ$860,K70,2)</f>
        <v>0.65</v>
      </c>
      <c r="O70" s="27">
        <f t="shared" si="7"/>
        <v>1.096176467692308</v>
      </c>
    </row>
    <row r="71" spans="2:15" x14ac:dyDescent="0.25">
      <c r="B71" s="5">
        <v>25849</v>
      </c>
      <c r="D71" s="4">
        <v>5</v>
      </c>
      <c r="E71" s="4">
        <v>2</v>
      </c>
      <c r="F71" s="23">
        <f t="shared" si="4"/>
        <v>1.5748</v>
      </c>
      <c r="H71" s="4">
        <v>131</v>
      </c>
      <c r="I71" s="23">
        <f t="shared" si="5"/>
        <v>59.54545454545454</v>
      </c>
      <c r="K71" s="23">
        <f t="shared" si="6"/>
        <v>24.010311950242667</v>
      </c>
      <c r="M71" s="27">
        <f>_xlfn.PERCENTRANK.EXC([1]Sheet1!$AQ$2:$AQ$860,K71,2)</f>
        <v>0.74</v>
      </c>
      <c r="O71" s="27">
        <f t="shared" si="7"/>
        <v>1.0453841687694658</v>
      </c>
    </row>
    <row r="72" spans="2:15" x14ac:dyDescent="0.25">
      <c r="B72" s="5">
        <v>25854</v>
      </c>
      <c r="D72" s="4">
        <v>5</v>
      </c>
      <c r="E72" s="4">
        <v>2</v>
      </c>
      <c r="F72" s="23">
        <f t="shared" si="4"/>
        <v>1.5748</v>
      </c>
      <c r="H72" s="4">
        <v>94</v>
      </c>
      <c r="I72" s="23">
        <f t="shared" si="5"/>
        <v>42.727272727272727</v>
      </c>
      <c r="K72" s="23">
        <f t="shared" si="6"/>
        <v>17.228773460479474</v>
      </c>
      <c r="M72" s="27">
        <f>_xlfn.PERCENTRANK.EXC([1]Sheet1!$AQ$2:$AQ$860,K72,2)</f>
        <v>7.0000000000000007E-2</v>
      </c>
      <c r="O72" s="27">
        <f t="shared" si="7"/>
        <v>1.4568651713702128</v>
      </c>
    </row>
    <row r="73" spans="2:15" x14ac:dyDescent="0.25">
      <c r="B73" s="5">
        <v>25858</v>
      </c>
      <c r="D73" s="4">
        <v>5</v>
      </c>
      <c r="E73" s="4">
        <v>0</v>
      </c>
      <c r="F73" s="23">
        <f t="shared" si="4"/>
        <v>1.524</v>
      </c>
      <c r="H73" s="4">
        <v>91</v>
      </c>
      <c r="I73" s="23">
        <f t="shared" si="5"/>
        <v>41.36363636363636</v>
      </c>
      <c r="K73" s="23">
        <f t="shared" si="6"/>
        <v>17.809379053101537</v>
      </c>
      <c r="M73" s="27">
        <f>_xlfn.PERCENTRANK.EXC([1]Sheet1!$AQ$2:$AQ$860,K73,2)</f>
        <v>0.11</v>
      </c>
      <c r="O73" s="27">
        <f t="shared" si="7"/>
        <v>1.4093697441758246</v>
      </c>
    </row>
    <row r="74" spans="2:15" x14ac:dyDescent="0.25">
      <c r="B74" s="5">
        <v>25865</v>
      </c>
      <c r="D74" s="4">
        <v>5</v>
      </c>
      <c r="E74" s="4">
        <v>5</v>
      </c>
      <c r="F74" s="23">
        <f t="shared" si="4"/>
        <v>1.651</v>
      </c>
      <c r="H74" s="4">
        <v>127</v>
      </c>
      <c r="I74" s="23">
        <f t="shared" si="5"/>
        <v>57.72727272727272</v>
      </c>
      <c r="K74" s="23">
        <f t="shared" si="6"/>
        <v>21.178095072704398</v>
      </c>
      <c r="M74" s="27">
        <f>_xlfn.PERCENTRANK.EXC([1]Sheet1!$AQ$2:$AQ$860,K74,2)</f>
        <v>0.48</v>
      </c>
      <c r="O74" s="27">
        <f t="shared" si="7"/>
        <v>1.1851868600000002</v>
      </c>
    </row>
    <row r="75" spans="2:15" x14ac:dyDescent="0.25">
      <c r="B75" s="5">
        <v>25894</v>
      </c>
      <c r="D75" s="4">
        <v>5</v>
      </c>
      <c r="E75" s="4">
        <v>6</v>
      </c>
      <c r="F75" s="23">
        <f t="shared" si="4"/>
        <v>1.6764000000000001</v>
      </c>
      <c r="H75" s="4">
        <v>149</v>
      </c>
      <c r="I75" s="23">
        <f t="shared" si="5"/>
        <v>67.72727272727272</v>
      </c>
      <c r="K75" s="23">
        <f t="shared" si="6"/>
        <v>24.099513930724992</v>
      </c>
      <c r="M75" s="27">
        <f>_xlfn.PERCENTRANK.EXC([1]Sheet1!$AQ$2:$AQ$860,K75,2)</f>
        <v>0.74</v>
      </c>
      <c r="O75" s="27">
        <f t="shared" si="7"/>
        <v>1.0415147820885908</v>
      </c>
    </row>
    <row r="76" spans="2:15" x14ac:dyDescent="0.25">
      <c r="B76" s="5">
        <v>25897</v>
      </c>
      <c r="D76" s="4">
        <v>5</v>
      </c>
      <c r="E76" s="4">
        <v>9</v>
      </c>
      <c r="F76" s="23">
        <f t="shared" si="4"/>
        <v>1.7525999999999999</v>
      </c>
      <c r="H76" s="4">
        <v>179</v>
      </c>
      <c r="I76" s="23">
        <f t="shared" si="5"/>
        <v>81.36363636363636</v>
      </c>
      <c r="K76" s="23">
        <f t="shared" si="6"/>
        <v>26.488949504602719</v>
      </c>
      <c r="M76" s="27">
        <f>_xlfn.PERCENTRANK.EXC([1]Sheet1!$AQ$2:$AQ$860,K76,2)</f>
        <v>0.83</v>
      </c>
      <c r="O76" s="27">
        <f t="shared" si="7"/>
        <v>0.94756494573854755</v>
      </c>
    </row>
    <row r="77" spans="2:15" x14ac:dyDescent="0.25">
      <c r="B77" s="5">
        <v>25910</v>
      </c>
      <c r="D77" s="4">
        <v>5</v>
      </c>
      <c r="E77" s="4">
        <v>3.5</v>
      </c>
      <c r="F77" s="23">
        <f t="shared" si="4"/>
        <v>1.6129</v>
      </c>
      <c r="H77" s="4">
        <v>156</v>
      </c>
      <c r="I77" s="23">
        <f t="shared" si="5"/>
        <v>70.909090909090907</v>
      </c>
      <c r="K77" s="23">
        <f t="shared" si="6"/>
        <v>27.257563575599818</v>
      </c>
      <c r="M77" s="27">
        <f>_xlfn.PERCENTRANK.EXC([1]Sheet1!$AQ$2:$AQ$860,K77,2)</f>
        <v>0.86</v>
      </c>
      <c r="O77" s="27">
        <f t="shared" si="7"/>
        <v>0.92084532538589747</v>
      </c>
    </row>
    <row r="78" spans="2:15" x14ac:dyDescent="0.25">
      <c r="B78" s="5">
        <v>25918</v>
      </c>
      <c r="D78" s="4">
        <v>5</v>
      </c>
      <c r="E78" s="4">
        <v>0</v>
      </c>
      <c r="F78" s="23">
        <f t="shared" si="4"/>
        <v>1.524</v>
      </c>
      <c r="H78" s="4">
        <v>109</v>
      </c>
      <c r="I78" s="23">
        <f t="shared" si="5"/>
        <v>49.54545454545454</v>
      </c>
      <c r="K78" s="23">
        <f t="shared" si="6"/>
        <v>21.332113371297446</v>
      </c>
      <c r="M78" s="27">
        <f>_xlfn.PERCENTRANK.EXC([1]Sheet1!$AQ$2:$AQ$860,K78,2)</f>
        <v>0.5</v>
      </c>
      <c r="O78" s="27">
        <f t="shared" si="7"/>
        <v>1.1766297864220185</v>
      </c>
    </row>
    <row r="79" spans="2:15" x14ac:dyDescent="0.25">
      <c r="B79" s="5">
        <v>25964</v>
      </c>
      <c r="D79" s="4">
        <v>5</v>
      </c>
      <c r="E79" s="4">
        <v>4.5</v>
      </c>
      <c r="F79" s="23">
        <f t="shared" si="4"/>
        <v>1.6383000000000001</v>
      </c>
      <c r="H79" s="4">
        <v>114</v>
      </c>
      <c r="I79" s="23">
        <f t="shared" si="5"/>
        <v>51.818181818181813</v>
      </c>
      <c r="K79" s="23">
        <f t="shared" si="6"/>
        <v>19.30613363496586</v>
      </c>
      <c r="M79" s="27">
        <f>_xlfn.PERCENTRANK.EXC([1]Sheet1!$AQ$2:$AQ$860,K79,2)</f>
        <v>0.25</v>
      </c>
      <c r="O79" s="27">
        <f t="shared" si="7"/>
        <v>1.300104954963158</v>
      </c>
    </row>
    <row r="80" spans="2:15" x14ac:dyDescent="0.25">
      <c r="B80" s="5">
        <v>25975</v>
      </c>
      <c r="D80" s="4">
        <v>5</v>
      </c>
      <c r="E80" s="4">
        <v>4.5</v>
      </c>
      <c r="F80" s="23">
        <f t="shared" si="4"/>
        <v>1.6383000000000001</v>
      </c>
      <c r="H80" s="4">
        <v>93</v>
      </c>
      <c r="I80" s="23">
        <f t="shared" si="5"/>
        <v>42.272727272727266</v>
      </c>
      <c r="K80" s="23">
        <f t="shared" si="6"/>
        <v>15.749740596945832</v>
      </c>
      <c r="M80" s="27">
        <f>_xlfn.PERCENTRANK.EXC([1]Sheet1!$AQ$2:$AQ$860,K80,2)</f>
        <v>0</v>
      </c>
      <c r="O80" s="27">
        <f t="shared" si="7"/>
        <v>1.5936770415677424</v>
      </c>
    </row>
    <row r="81" spans="2:15" x14ac:dyDescent="0.25">
      <c r="B81" s="5">
        <v>25978</v>
      </c>
      <c r="D81" s="4">
        <v>5</v>
      </c>
      <c r="E81" s="4">
        <v>3</v>
      </c>
      <c r="F81" s="23">
        <f t="shared" si="4"/>
        <v>1.6002000000000001</v>
      </c>
      <c r="H81" s="4">
        <v>121</v>
      </c>
      <c r="I81" s="23">
        <f t="shared" si="5"/>
        <v>54.999999999999993</v>
      </c>
      <c r="K81" s="23">
        <f t="shared" si="6"/>
        <v>21.479004913162253</v>
      </c>
      <c r="M81" s="27">
        <f>_xlfn.PERCENTRANK.EXC([1]Sheet1!$AQ$2:$AQ$860,K81,2)</f>
        <v>0.51</v>
      </c>
      <c r="O81" s="27">
        <f t="shared" si="7"/>
        <v>1.1685830000727275</v>
      </c>
    </row>
    <row r="82" spans="2:15" x14ac:dyDescent="0.25">
      <c r="B82" s="5">
        <v>25980</v>
      </c>
      <c r="D82" s="4">
        <v>5</v>
      </c>
      <c r="E82" s="4">
        <v>10</v>
      </c>
      <c r="F82" s="23">
        <f t="shared" si="4"/>
        <v>1.778</v>
      </c>
      <c r="H82" s="4">
        <v>219</v>
      </c>
      <c r="I82" s="23">
        <f t="shared" si="5"/>
        <v>99.545454545454533</v>
      </c>
      <c r="K82" s="23">
        <f t="shared" si="6"/>
        <v>31.48893125244506</v>
      </c>
      <c r="M82" s="27">
        <f>_xlfn.PERCENTRANK.EXC([1]Sheet1!$AQ$2:$AQ$860,K82,2)</f>
        <v>0.95</v>
      </c>
      <c r="O82" s="27">
        <f t="shared" si="7"/>
        <v>0.79710549077625592</v>
      </c>
    </row>
    <row r="83" spans="2:15" x14ac:dyDescent="0.25">
      <c r="B83" s="5">
        <v>26002</v>
      </c>
      <c r="D83" s="4">
        <v>5</v>
      </c>
      <c r="E83" s="4">
        <v>5</v>
      </c>
      <c r="F83" s="23">
        <f t="shared" si="4"/>
        <v>1.651</v>
      </c>
      <c r="H83" s="4">
        <v>146</v>
      </c>
      <c r="I83" s="23">
        <f t="shared" si="5"/>
        <v>66.36363636363636</v>
      </c>
      <c r="K83" s="23">
        <f t="shared" si="6"/>
        <v>24.346471500904268</v>
      </c>
      <c r="M83" s="27">
        <f>_xlfn.PERCENTRANK.EXC([1]Sheet1!$AQ$2:$AQ$860,K83,2)</f>
        <v>0.76</v>
      </c>
      <c r="O83" s="27">
        <f t="shared" si="7"/>
        <v>1.0309502138356166</v>
      </c>
    </row>
    <row r="84" spans="2:15" x14ac:dyDescent="0.25">
      <c r="B84" s="5">
        <v>26005</v>
      </c>
      <c r="D84" s="4">
        <v>5</v>
      </c>
      <c r="E84" s="4">
        <v>6</v>
      </c>
      <c r="F84" s="23">
        <f t="shared" si="4"/>
        <v>1.6764000000000001</v>
      </c>
      <c r="H84" s="4">
        <v>100</v>
      </c>
      <c r="I84" s="23">
        <f t="shared" si="5"/>
        <v>45.454545454545453</v>
      </c>
      <c r="K84" s="23">
        <f t="shared" si="6"/>
        <v>16.174170423305366</v>
      </c>
      <c r="M84" s="27">
        <f>_xlfn.PERCENTRANK.EXC([1]Sheet1!$AQ$2:$AQ$860,K84,2)</f>
        <v>0.01</v>
      </c>
      <c r="O84" s="27">
        <f t="shared" si="7"/>
        <v>1.5518570253120003</v>
      </c>
    </row>
    <row r="85" spans="2:15" x14ac:dyDescent="0.25">
      <c r="B85" s="5">
        <v>26008</v>
      </c>
      <c r="D85" s="4">
        <v>5</v>
      </c>
      <c r="E85" s="4">
        <v>6</v>
      </c>
      <c r="F85" s="23">
        <f t="shared" si="4"/>
        <v>1.6764000000000001</v>
      </c>
      <c r="H85" s="4">
        <v>118</v>
      </c>
      <c r="I85" s="23">
        <f t="shared" si="5"/>
        <v>53.636363636363633</v>
      </c>
      <c r="K85" s="23">
        <f t="shared" si="6"/>
        <v>19.085521099500333</v>
      </c>
      <c r="M85" s="27">
        <f>_xlfn.PERCENTRANK.EXC([1]Sheet1!$AQ$2:$AQ$860,K85,2)</f>
        <v>0.22</v>
      </c>
      <c r="O85" s="27">
        <f t="shared" si="7"/>
        <v>1.3151330722983052</v>
      </c>
    </row>
    <row r="86" spans="2:15" x14ac:dyDescent="0.25">
      <c r="B86" s="5">
        <v>26010</v>
      </c>
      <c r="D86" s="4">
        <v>5</v>
      </c>
      <c r="E86" s="4">
        <v>6</v>
      </c>
      <c r="F86" s="23">
        <f t="shared" si="4"/>
        <v>1.6764000000000001</v>
      </c>
      <c r="H86" s="4">
        <v>108</v>
      </c>
      <c r="I86" s="23">
        <f t="shared" si="5"/>
        <v>49.090909090909086</v>
      </c>
      <c r="K86" s="23">
        <f t="shared" si="6"/>
        <v>17.468104057169793</v>
      </c>
      <c r="M86" s="27">
        <f>_xlfn.PERCENTRANK.EXC([1]Sheet1!$AQ$2:$AQ$860,K86,2)</f>
        <v>0.08</v>
      </c>
      <c r="O86" s="27">
        <f t="shared" si="7"/>
        <v>1.4369046530666671</v>
      </c>
    </row>
    <row r="87" spans="2:15" x14ac:dyDescent="0.25">
      <c r="B87" s="5">
        <v>26013</v>
      </c>
      <c r="D87" s="4">
        <v>5</v>
      </c>
      <c r="E87" s="4">
        <v>3</v>
      </c>
      <c r="F87" s="23">
        <f t="shared" si="4"/>
        <v>1.6002000000000001</v>
      </c>
      <c r="H87" s="4">
        <v>112</v>
      </c>
      <c r="I87" s="23">
        <f t="shared" si="5"/>
        <v>50.909090909090907</v>
      </c>
      <c r="K87" s="23">
        <f t="shared" si="6"/>
        <v>19.881392977472501</v>
      </c>
      <c r="M87" s="27">
        <f>_xlfn.PERCENTRANK.EXC([1]Sheet1!$AQ$2:$AQ$860,K87,2)</f>
        <v>0.34</v>
      </c>
      <c r="O87" s="27">
        <f t="shared" si="7"/>
        <v>1.2624869911500003</v>
      </c>
    </row>
    <row r="88" spans="2:15" x14ac:dyDescent="0.25">
      <c r="B88" s="5">
        <v>26019</v>
      </c>
      <c r="D88" s="4">
        <v>5</v>
      </c>
      <c r="E88" s="4">
        <v>1</v>
      </c>
      <c r="F88" s="23">
        <f t="shared" si="4"/>
        <v>1.5494000000000001</v>
      </c>
      <c r="H88" s="4">
        <v>139</v>
      </c>
      <c r="I88" s="23">
        <f t="shared" si="5"/>
        <v>63.18181818181818</v>
      </c>
      <c r="K88" s="23">
        <f t="shared" si="6"/>
        <v>26.318735298534335</v>
      </c>
      <c r="M88" s="27">
        <f>_xlfn.PERCENTRANK.EXC([1]Sheet1!$AQ$2:$AQ$860,K88,2)</f>
        <v>0.83</v>
      </c>
      <c r="O88" s="27">
        <f t="shared" si="7"/>
        <v>0.95369324229640307</v>
      </c>
    </row>
    <row r="89" spans="2:15" x14ac:dyDescent="0.25">
      <c r="B89" s="5">
        <v>26037</v>
      </c>
      <c r="D89" s="4">
        <v>4</v>
      </c>
      <c r="E89" s="4">
        <v>9</v>
      </c>
      <c r="F89" s="23">
        <f t="shared" si="4"/>
        <v>1.4478</v>
      </c>
      <c r="H89" s="4">
        <v>90</v>
      </c>
      <c r="I89" s="23">
        <f t="shared" si="5"/>
        <v>40.909090909090907</v>
      </c>
      <c r="K89" s="23">
        <f t="shared" si="6"/>
        <v>19.516533618813902</v>
      </c>
      <c r="M89" s="27">
        <f>_xlfn.PERCENTRANK.EXC([1]Sheet1!$AQ$2:$AQ$860,K89,2)</f>
        <v>0.28000000000000003</v>
      </c>
      <c r="O89" s="27">
        <f t="shared" si="7"/>
        <v>1.2860890407200001</v>
      </c>
    </row>
    <row r="90" spans="2:15" x14ac:dyDescent="0.25">
      <c r="B90" s="5">
        <v>26048</v>
      </c>
      <c r="D90" s="4">
        <v>5</v>
      </c>
      <c r="E90" s="4">
        <v>6</v>
      </c>
      <c r="F90" s="23">
        <f t="shared" si="4"/>
        <v>1.6764000000000001</v>
      </c>
      <c r="H90" s="4">
        <v>147</v>
      </c>
      <c r="I90" s="23">
        <f t="shared" si="5"/>
        <v>66.818181818181813</v>
      </c>
      <c r="K90" s="23">
        <f t="shared" si="6"/>
        <v>23.776030522258885</v>
      </c>
      <c r="M90" s="27">
        <f>_xlfn.PERCENTRANK.EXC([1]Sheet1!$AQ$2:$AQ$860,K90,2)</f>
        <v>0.72</v>
      </c>
      <c r="O90" s="27">
        <f t="shared" si="7"/>
        <v>1.0556850512326534</v>
      </c>
    </row>
    <row r="91" spans="2:15" x14ac:dyDescent="0.25">
      <c r="B91" s="5">
        <v>26066</v>
      </c>
      <c r="D91" s="4">
        <v>5</v>
      </c>
      <c r="E91" s="4">
        <v>3</v>
      </c>
      <c r="F91" s="23">
        <f t="shared" si="4"/>
        <v>1.6002000000000001</v>
      </c>
      <c r="H91" s="4">
        <v>114</v>
      </c>
      <c r="I91" s="23">
        <f t="shared" si="5"/>
        <v>51.818181818181813</v>
      </c>
      <c r="K91" s="23">
        <f t="shared" si="6"/>
        <v>20.236417852070225</v>
      </c>
      <c r="M91" s="27">
        <f>_xlfn.PERCENTRANK.EXC([1]Sheet1!$AQ$2:$AQ$860,K91,2)</f>
        <v>0.39</v>
      </c>
      <c r="O91" s="27">
        <f t="shared" si="7"/>
        <v>1.2403380965684212</v>
      </c>
    </row>
    <row r="92" spans="2:15" x14ac:dyDescent="0.25">
      <c r="B92" s="5">
        <v>26068</v>
      </c>
      <c r="D92" s="4">
        <v>5</v>
      </c>
      <c r="E92" s="4">
        <v>2</v>
      </c>
      <c r="F92" s="23">
        <f t="shared" si="4"/>
        <v>1.5748</v>
      </c>
      <c r="H92" s="4">
        <v>107</v>
      </c>
      <c r="I92" s="23">
        <f t="shared" si="5"/>
        <v>48.636363636363633</v>
      </c>
      <c r="K92" s="23">
        <f t="shared" si="6"/>
        <v>19.611476173098971</v>
      </c>
      <c r="M92" s="27">
        <f>_xlfn.PERCENTRANK.EXC([1]Sheet1!$AQ$2:$AQ$860,K92,2)</f>
        <v>0.3</v>
      </c>
      <c r="O92" s="27">
        <f t="shared" si="7"/>
        <v>1.2798628608299067</v>
      </c>
    </row>
    <row r="93" spans="2:15" x14ac:dyDescent="0.25">
      <c r="B93" s="5">
        <v>26073</v>
      </c>
      <c r="D93" s="4">
        <v>5</v>
      </c>
      <c r="E93" s="4">
        <v>1</v>
      </c>
      <c r="F93" s="23">
        <f t="shared" si="4"/>
        <v>1.5494000000000001</v>
      </c>
      <c r="H93" s="4">
        <v>114</v>
      </c>
      <c r="I93" s="23">
        <f t="shared" si="5"/>
        <v>51.818181818181813</v>
      </c>
      <c r="K93" s="23">
        <f t="shared" si="6"/>
        <v>21.585149813186433</v>
      </c>
      <c r="M93" s="27">
        <f>_xlfn.PERCENTRANK.EXC([1]Sheet1!$AQ$2:$AQ$860,K93,2)</f>
        <v>0.53</v>
      </c>
      <c r="O93" s="27">
        <f t="shared" si="7"/>
        <v>1.162836497185965</v>
      </c>
    </row>
    <row r="94" spans="2:15" x14ac:dyDescent="0.25">
      <c r="B94" s="5">
        <v>26087</v>
      </c>
      <c r="D94" s="4">
        <v>5</v>
      </c>
      <c r="E94" s="4">
        <v>2</v>
      </c>
      <c r="F94" s="23">
        <f t="shared" si="4"/>
        <v>1.5748</v>
      </c>
      <c r="H94" s="4">
        <v>129</v>
      </c>
      <c r="I94" s="23">
        <f t="shared" si="5"/>
        <v>58.636363636363633</v>
      </c>
      <c r="K94" s="23">
        <f t="shared" si="6"/>
        <v>23.643742302147359</v>
      </c>
      <c r="M94" s="27">
        <f>_xlfn.PERCENTRANK.EXC([1]Sheet1!$AQ$2:$AQ$860,K94,2)</f>
        <v>0.71</v>
      </c>
      <c r="O94" s="27">
        <f t="shared" si="7"/>
        <v>1.0615916752620156</v>
      </c>
    </row>
    <row r="95" spans="2:15" x14ac:dyDescent="0.25">
      <c r="B95" s="5">
        <v>26089</v>
      </c>
      <c r="D95" s="4">
        <v>5</v>
      </c>
      <c r="E95" s="4">
        <v>0</v>
      </c>
      <c r="F95" s="23">
        <f t="shared" si="4"/>
        <v>1.524</v>
      </c>
      <c r="H95" s="4">
        <v>95</v>
      </c>
      <c r="I95" s="23">
        <f t="shared" si="5"/>
        <v>43.18181818181818</v>
      </c>
      <c r="K95" s="23">
        <f t="shared" si="6"/>
        <v>18.592208901589519</v>
      </c>
      <c r="M95" s="27">
        <f>_xlfn.PERCENTRANK.EXC([1]Sheet1!$AQ$2:$AQ$860,K95,2)</f>
        <v>0.18</v>
      </c>
      <c r="O95" s="27">
        <f t="shared" si="7"/>
        <v>1.3500278602105265</v>
      </c>
    </row>
    <row r="96" spans="2:15" x14ac:dyDescent="0.25">
      <c r="B96" s="5">
        <v>26104</v>
      </c>
      <c r="D96" s="4">
        <v>5</v>
      </c>
      <c r="E96" s="4">
        <v>6</v>
      </c>
      <c r="F96" s="23">
        <f t="shared" si="4"/>
        <v>1.6764000000000001</v>
      </c>
      <c r="H96" s="4">
        <v>118</v>
      </c>
      <c r="I96" s="23">
        <f t="shared" si="5"/>
        <v>53.636363636363633</v>
      </c>
      <c r="K96" s="23">
        <f t="shared" si="6"/>
        <v>19.085521099500333</v>
      </c>
      <c r="M96" s="27">
        <f>_xlfn.PERCENTRANK.EXC([1]Sheet1!$AQ$2:$AQ$860,K96,2)</f>
        <v>0.22</v>
      </c>
      <c r="O96" s="27">
        <f t="shared" si="7"/>
        <v>1.3151330722983052</v>
      </c>
    </row>
    <row r="97" spans="2:15" x14ac:dyDescent="0.25">
      <c r="B97" s="5">
        <v>26113</v>
      </c>
      <c r="D97" s="4">
        <v>5</v>
      </c>
      <c r="E97" s="4">
        <v>5</v>
      </c>
      <c r="F97" s="23">
        <f t="shared" si="4"/>
        <v>1.651</v>
      </c>
      <c r="H97" s="4">
        <v>127</v>
      </c>
      <c r="I97" s="23">
        <f t="shared" si="5"/>
        <v>57.72727272727272</v>
      </c>
      <c r="K97" s="23">
        <f t="shared" si="6"/>
        <v>21.178095072704398</v>
      </c>
      <c r="M97" s="27">
        <f>_xlfn.PERCENTRANK.EXC([1]Sheet1!$AQ$2:$AQ$860,K97,2)</f>
        <v>0.48</v>
      </c>
      <c r="O97" s="27">
        <f t="shared" si="7"/>
        <v>1.1851868600000002</v>
      </c>
    </row>
    <row r="98" spans="2:15" x14ac:dyDescent="0.25">
      <c r="B98" s="5">
        <v>26146</v>
      </c>
      <c r="D98" s="4">
        <v>5</v>
      </c>
      <c r="E98" s="4">
        <v>4</v>
      </c>
      <c r="F98" s="23">
        <f t="shared" si="4"/>
        <v>1.6255999999999999</v>
      </c>
      <c r="H98" s="4">
        <v>106</v>
      </c>
      <c r="I98" s="23">
        <f t="shared" si="5"/>
        <v>48.18181818181818</v>
      </c>
      <c r="K98" s="23">
        <f t="shared" si="6"/>
        <v>18.23290223284992</v>
      </c>
      <c r="M98" s="27">
        <f>_xlfn.PERCENTRANK.EXC([1]Sheet1!$AQ$2:$AQ$860,K98,2)</f>
        <v>0.16</v>
      </c>
      <c r="O98" s="27">
        <f t="shared" si="7"/>
        <v>1.3766321828226415</v>
      </c>
    </row>
    <row r="99" spans="2:15" x14ac:dyDescent="0.25">
      <c r="B99" s="5">
        <v>26150</v>
      </c>
      <c r="D99" s="4">
        <v>4</v>
      </c>
      <c r="E99" s="4">
        <v>11</v>
      </c>
      <c r="F99" s="23">
        <f t="shared" si="4"/>
        <v>1.4986000000000002</v>
      </c>
      <c r="H99" s="4">
        <v>102</v>
      </c>
      <c r="I99" s="23">
        <f t="shared" si="5"/>
        <v>46.36363636363636</v>
      </c>
      <c r="K99" s="23">
        <f t="shared" si="6"/>
        <v>20.64457917012253</v>
      </c>
      <c r="M99" s="27">
        <f>_xlfn.PERCENTRANK.EXC([1]Sheet1!$AQ$2:$AQ$860,K99,2)</f>
        <v>0.43</v>
      </c>
      <c r="O99" s="27">
        <f t="shared" si="7"/>
        <v>1.2158155316784318</v>
      </c>
    </row>
    <row r="100" spans="2:15" x14ac:dyDescent="0.25">
      <c r="B100" s="5">
        <v>26166</v>
      </c>
      <c r="D100" s="4">
        <v>5</v>
      </c>
      <c r="E100" s="4">
        <v>1</v>
      </c>
      <c r="F100" s="23">
        <f t="shared" si="4"/>
        <v>1.5494000000000001</v>
      </c>
      <c r="H100" s="4">
        <v>101</v>
      </c>
      <c r="I100" s="23">
        <f t="shared" si="5"/>
        <v>45.909090909090907</v>
      </c>
      <c r="K100" s="23">
        <f t="shared" si="6"/>
        <v>19.123685360805524</v>
      </c>
      <c r="M100" s="27">
        <f>_xlfn.PERCENTRANK.EXC([1]Sheet1!$AQ$2:$AQ$860,K100,2)</f>
        <v>0.23</v>
      </c>
      <c r="O100" s="27">
        <f t="shared" si="7"/>
        <v>1.3125085215762378</v>
      </c>
    </row>
    <row r="101" spans="2:15" x14ac:dyDescent="0.25">
      <c r="B101" s="5">
        <v>26169</v>
      </c>
      <c r="D101" s="4">
        <v>5</v>
      </c>
      <c r="E101" s="4">
        <v>7</v>
      </c>
      <c r="F101" s="23">
        <f t="shared" si="4"/>
        <v>1.7018</v>
      </c>
      <c r="H101" s="4">
        <v>106</v>
      </c>
      <c r="I101" s="23">
        <f t="shared" si="5"/>
        <v>48.18181818181818</v>
      </c>
      <c r="K101" s="23">
        <f t="shared" si="6"/>
        <v>16.636660179495049</v>
      </c>
      <c r="M101" s="27">
        <f>_xlfn.PERCENTRANK.EXC([1]Sheet1!$AQ$2:$AQ$860,K101,2)</f>
        <v>0.04</v>
      </c>
      <c r="O101" s="27">
        <f t="shared" si="7"/>
        <v>1.5087162765358491</v>
      </c>
    </row>
    <row r="102" spans="2:15" x14ac:dyDescent="0.25">
      <c r="B102" s="5">
        <v>26173</v>
      </c>
      <c r="D102" s="4">
        <v>5</v>
      </c>
      <c r="E102" s="4">
        <v>2.5</v>
      </c>
      <c r="F102" s="23">
        <f t="shared" si="4"/>
        <v>1.5874999999999999</v>
      </c>
      <c r="H102" s="4">
        <v>108</v>
      </c>
      <c r="I102" s="23">
        <f t="shared" si="5"/>
        <v>49.090909090909086</v>
      </c>
      <c r="K102" s="23">
        <f t="shared" si="6"/>
        <v>19.4793116858961</v>
      </c>
      <c r="M102" s="27">
        <f>_xlfn.PERCENTRANK.EXC([1]Sheet1!$AQ$2:$AQ$860,K102,2)</f>
        <v>0.27</v>
      </c>
      <c r="O102" s="27">
        <f t="shared" si="7"/>
        <v>1.288546556712963</v>
      </c>
    </row>
    <row r="103" spans="2:15" x14ac:dyDescent="0.25">
      <c r="B103" s="5">
        <v>26182</v>
      </c>
      <c r="D103" s="4">
        <v>5</v>
      </c>
      <c r="E103" s="4">
        <v>5</v>
      </c>
      <c r="F103" s="23">
        <f t="shared" si="4"/>
        <v>1.651</v>
      </c>
      <c r="H103" s="4">
        <v>114</v>
      </c>
      <c r="I103" s="23">
        <f t="shared" si="5"/>
        <v>51.818181818181813</v>
      </c>
      <c r="K103" s="23">
        <f t="shared" si="6"/>
        <v>19.010258569199223</v>
      </c>
      <c r="M103" s="27">
        <f>_xlfn.PERCENTRANK.EXC([1]Sheet1!$AQ$2:$AQ$860,K103,2)</f>
        <v>0.22</v>
      </c>
      <c r="O103" s="27">
        <f t="shared" si="7"/>
        <v>1.3203397475438599</v>
      </c>
    </row>
    <row r="104" spans="2:15" x14ac:dyDescent="0.25">
      <c r="B104" s="5">
        <v>26183</v>
      </c>
      <c r="D104" s="4">
        <v>5</v>
      </c>
      <c r="E104" s="4">
        <v>2</v>
      </c>
      <c r="F104" s="23">
        <f t="shared" si="4"/>
        <v>1.5748</v>
      </c>
      <c r="H104" s="4">
        <v>119</v>
      </c>
      <c r="I104" s="23">
        <f t="shared" si="5"/>
        <v>54.090909090909086</v>
      </c>
      <c r="K104" s="23">
        <f t="shared" si="6"/>
        <v>21.810894061670819</v>
      </c>
      <c r="M104" s="27">
        <f>_xlfn.PERCENTRANK.EXC([1]Sheet1!$AQ$2:$AQ$860,K104,2)</f>
        <v>0.55000000000000004</v>
      </c>
      <c r="O104" s="27">
        <f t="shared" si="7"/>
        <v>1.1508010597378153</v>
      </c>
    </row>
    <row r="105" spans="2:15" x14ac:dyDescent="0.25">
      <c r="B105" s="5">
        <v>26185</v>
      </c>
      <c r="D105" s="4">
        <v>5</v>
      </c>
      <c r="E105" s="4">
        <v>2.5</v>
      </c>
      <c r="F105" s="23">
        <f t="shared" si="4"/>
        <v>1.5874999999999999</v>
      </c>
      <c r="H105" s="4">
        <v>130</v>
      </c>
      <c r="I105" s="23">
        <f t="shared" si="5"/>
        <v>59.090909090909086</v>
      </c>
      <c r="K105" s="23">
        <f t="shared" si="6"/>
        <v>23.447319621911969</v>
      </c>
      <c r="M105" s="27">
        <f>_xlfn.PERCENTRANK.EXC([1]Sheet1!$AQ$2:$AQ$860,K105,2)</f>
        <v>0.7</v>
      </c>
      <c r="O105" s="27">
        <f t="shared" si="7"/>
        <v>1.0704848317307694</v>
      </c>
    </row>
    <row r="106" spans="2:15" x14ac:dyDescent="0.25">
      <c r="B106" s="5">
        <v>26191</v>
      </c>
      <c r="D106" s="4">
        <v>5</v>
      </c>
      <c r="E106" s="4">
        <v>4</v>
      </c>
      <c r="F106" s="23">
        <f t="shared" si="4"/>
        <v>1.6255999999999999</v>
      </c>
      <c r="H106" s="4">
        <v>91</v>
      </c>
      <c r="I106" s="23">
        <f t="shared" si="5"/>
        <v>41.36363636363636</v>
      </c>
      <c r="K106" s="23">
        <f t="shared" si="6"/>
        <v>15.652774558390025</v>
      </c>
      <c r="M106" s="27">
        <f>_xlfn.PERCENTRANK.EXC([1]Sheet1!$AQ$2:$AQ$860,K106,2)</f>
        <v>0</v>
      </c>
      <c r="O106" s="27">
        <f t="shared" si="7"/>
        <v>1.6035495755956046</v>
      </c>
    </row>
    <row r="107" spans="2:15" x14ac:dyDescent="0.25">
      <c r="B107" s="5">
        <v>26220</v>
      </c>
      <c r="D107" s="4">
        <v>5</v>
      </c>
      <c r="E107" s="4">
        <v>3</v>
      </c>
      <c r="F107" s="23">
        <f t="shared" si="4"/>
        <v>1.6002000000000001</v>
      </c>
      <c r="H107" s="4">
        <v>167</v>
      </c>
      <c r="I107" s="23">
        <f t="shared" si="5"/>
        <v>75.909090909090907</v>
      </c>
      <c r="K107" s="23">
        <f t="shared" si="6"/>
        <v>29.644577028909893</v>
      </c>
      <c r="M107" s="27">
        <f>_xlfn.PERCENTRANK.EXC([1]Sheet1!$AQ$2:$AQ$860,K107,2)</f>
        <v>0.93</v>
      </c>
      <c r="O107" s="27">
        <f t="shared" si="7"/>
        <v>0.8466978623281437</v>
      </c>
    </row>
    <row r="108" spans="2:15" x14ac:dyDescent="0.25">
      <c r="B108" s="5">
        <v>26223</v>
      </c>
      <c r="D108" s="4">
        <v>5</v>
      </c>
      <c r="E108" s="4">
        <v>6.5</v>
      </c>
      <c r="F108" s="23">
        <f t="shared" si="4"/>
        <v>1.6891</v>
      </c>
      <c r="H108" s="4">
        <v>135</v>
      </c>
      <c r="I108" s="23">
        <f t="shared" si="5"/>
        <v>61.36363636363636</v>
      </c>
      <c r="K108" s="23">
        <f t="shared" si="6"/>
        <v>21.508016641141847</v>
      </c>
      <c r="M108" s="27">
        <f>_xlfn.PERCENTRANK.EXC([1]Sheet1!$AQ$2:$AQ$860,K108,2)</f>
        <v>0.53</v>
      </c>
      <c r="O108" s="27">
        <f t="shared" si="7"/>
        <v>1.167006722134815</v>
      </c>
    </row>
    <row r="109" spans="2:15" x14ac:dyDescent="0.25">
      <c r="B109" s="5">
        <v>26228</v>
      </c>
      <c r="D109" s="4">
        <v>5</v>
      </c>
      <c r="E109" s="4">
        <v>4</v>
      </c>
      <c r="F109" s="23">
        <f t="shared" si="4"/>
        <v>1.6255999999999999</v>
      </c>
      <c r="H109" s="4">
        <v>112</v>
      </c>
      <c r="I109" s="23">
        <f t="shared" si="5"/>
        <v>50.909090909090907</v>
      </c>
      <c r="K109" s="23">
        <f t="shared" si="6"/>
        <v>19.264953302633877</v>
      </c>
      <c r="M109" s="27">
        <f>_xlfn.PERCENTRANK.EXC([1]Sheet1!$AQ$2:$AQ$860,K109,2)</f>
        <v>0.24</v>
      </c>
      <c r="O109" s="27">
        <f t="shared" si="7"/>
        <v>1.3028840301714286</v>
      </c>
    </row>
    <row r="110" spans="2:15" x14ac:dyDescent="0.25">
      <c r="B110" s="5">
        <v>26231</v>
      </c>
      <c r="D110" s="4">
        <v>5</v>
      </c>
      <c r="E110" s="4">
        <v>0</v>
      </c>
      <c r="F110" s="23">
        <f t="shared" si="4"/>
        <v>1.524</v>
      </c>
      <c r="H110" s="4">
        <v>114</v>
      </c>
      <c r="I110" s="23">
        <f t="shared" si="5"/>
        <v>51.818181818181813</v>
      </c>
      <c r="K110" s="23">
        <f t="shared" si="6"/>
        <v>22.310650681907422</v>
      </c>
      <c r="M110" s="27">
        <f>_xlfn.PERCENTRANK.EXC([1]Sheet1!$AQ$2:$AQ$860,K110,2)</f>
        <v>0.59</v>
      </c>
      <c r="O110" s="27">
        <f t="shared" si="7"/>
        <v>1.1250232168421055</v>
      </c>
    </row>
    <row r="111" spans="2:15" x14ac:dyDescent="0.25">
      <c r="B111" s="5">
        <v>26282</v>
      </c>
      <c r="D111" s="4">
        <v>5</v>
      </c>
      <c r="E111" s="4">
        <v>3</v>
      </c>
      <c r="F111" s="23">
        <f t="shared" si="4"/>
        <v>1.6002000000000001</v>
      </c>
      <c r="H111" s="4">
        <v>161</v>
      </c>
      <c r="I111" s="23">
        <f t="shared" si="5"/>
        <v>73.181818181818173</v>
      </c>
      <c r="K111" s="23">
        <f t="shared" si="6"/>
        <v>28.57950240511672</v>
      </c>
      <c r="M111" s="27">
        <f>_xlfn.PERCENTRANK.EXC([1]Sheet1!$AQ$2:$AQ$860,K111,2)</f>
        <v>0.91</v>
      </c>
      <c r="O111" s="27">
        <f t="shared" si="7"/>
        <v>0.87825181993043488</v>
      </c>
    </row>
    <row r="112" spans="2:15" x14ac:dyDescent="0.25">
      <c r="B112" s="5">
        <v>26288</v>
      </c>
      <c r="D112" s="4">
        <v>5</v>
      </c>
      <c r="E112" s="4">
        <v>1</v>
      </c>
      <c r="F112" s="23">
        <f t="shared" si="4"/>
        <v>1.5494000000000001</v>
      </c>
      <c r="H112" s="4">
        <v>93</v>
      </c>
      <c r="I112" s="23">
        <f t="shared" si="5"/>
        <v>42.272727272727266</v>
      </c>
      <c r="K112" s="23">
        <f t="shared" si="6"/>
        <v>17.608938005494196</v>
      </c>
      <c r="M112" s="27">
        <f>_xlfn.PERCENTRANK.EXC([1]Sheet1!$AQ$2:$AQ$860,K112,2)</f>
        <v>0.1</v>
      </c>
      <c r="O112" s="27">
        <f t="shared" si="7"/>
        <v>1.4254124804215056</v>
      </c>
    </row>
    <row r="113" spans="2:15" x14ac:dyDescent="0.25">
      <c r="B113" s="5">
        <v>26300</v>
      </c>
      <c r="D113" s="4">
        <v>5</v>
      </c>
      <c r="E113" s="4">
        <v>6</v>
      </c>
      <c r="F113" s="23">
        <f t="shared" si="4"/>
        <v>1.6764000000000001</v>
      </c>
      <c r="H113" s="4">
        <v>116</v>
      </c>
      <c r="I113" s="23">
        <f t="shared" si="5"/>
        <v>52.72727272727272</v>
      </c>
      <c r="K113" s="23">
        <f t="shared" si="6"/>
        <v>18.762037691034223</v>
      </c>
      <c r="M113" s="27">
        <f>_xlfn.PERCENTRANK.EXC([1]Sheet1!$AQ$2:$AQ$860,K113,2)</f>
        <v>0.19</v>
      </c>
      <c r="O113" s="27">
        <f t="shared" si="7"/>
        <v>1.3378077804413797</v>
      </c>
    </row>
    <row r="114" spans="2:15" x14ac:dyDescent="0.25">
      <c r="B114" s="5">
        <v>26304</v>
      </c>
      <c r="D114" s="4">
        <v>5</v>
      </c>
      <c r="E114" s="4">
        <v>8</v>
      </c>
      <c r="F114" s="23">
        <f t="shared" si="4"/>
        <v>1.7272000000000001</v>
      </c>
      <c r="H114" s="4">
        <v>112</v>
      </c>
      <c r="I114" s="23">
        <f t="shared" si="5"/>
        <v>50.909090909090907</v>
      </c>
      <c r="K114" s="23">
        <f t="shared" si="6"/>
        <v>17.065148946277759</v>
      </c>
      <c r="M114" s="27">
        <f>_xlfn.PERCENTRANK.EXC([1]Sheet1!$AQ$2:$AQ$860,K114,2)</f>
        <v>0.06</v>
      </c>
      <c r="O114" s="27">
        <f t="shared" si="7"/>
        <v>1.4708339246857145</v>
      </c>
    </row>
    <row r="115" spans="2:15" x14ac:dyDescent="0.25">
      <c r="B115" s="5">
        <v>26324</v>
      </c>
      <c r="D115" s="4">
        <v>5</v>
      </c>
      <c r="E115" s="4">
        <v>0</v>
      </c>
      <c r="F115" s="23">
        <f t="shared" si="4"/>
        <v>1.524</v>
      </c>
      <c r="H115" s="4">
        <v>133</v>
      </c>
      <c r="I115" s="23">
        <f t="shared" si="5"/>
        <v>60.454545454545446</v>
      </c>
      <c r="K115" s="23">
        <f t="shared" si="6"/>
        <v>26.029092462225321</v>
      </c>
      <c r="M115" s="27">
        <f>_xlfn.PERCENTRANK.EXC([1]Sheet1!$AQ$2:$AQ$860,K115,2)</f>
        <v>0.82</v>
      </c>
      <c r="O115" s="27">
        <f t="shared" si="7"/>
        <v>0.96430561443609053</v>
      </c>
    </row>
    <row r="116" spans="2:15" x14ac:dyDescent="0.25">
      <c r="B116" s="5">
        <v>26332</v>
      </c>
      <c r="D116" s="4">
        <v>5</v>
      </c>
      <c r="E116" s="4">
        <v>2</v>
      </c>
      <c r="F116" s="23">
        <f t="shared" si="4"/>
        <v>1.5748</v>
      </c>
      <c r="H116" s="4">
        <v>160</v>
      </c>
      <c r="I116" s="23">
        <f t="shared" si="5"/>
        <v>72.72727272727272</v>
      </c>
      <c r="K116" s="23">
        <f t="shared" si="6"/>
        <v>29.32557184762463</v>
      </c>
      <c r="M116" s="27">
        <f>_xlfn.PERCENTRANK.EXC([1]Sheet1!$AQ$2:$AQ$860,K116,2)</f>
        <v>0.93</v>
      </c>
      <c r="O116" s="27">
        <f t="shared" si="7"/>
        <v>0.8559082881800002</v>
      </c>
    </row>
    <row r="117" spans="2:15" x14ac:dyDescent="0.25">
      <c r="B117" s="5">
        <v>26334</v>
      </c>
      <c r="D117" s="4">
        <v>5</v>
      </c>
      <c r="E117" s="4">
        <v>6</v>
      </c>
      <c r="F117" s="23">
        <f t="shared" si="4"/>
        <v>1.6764000000000001</v>
      </c>
      <c r="H117" s="4">
        <v>109</v>
      </c>
      <c r="I117" s="23">
        <f t="shared" si="5"/>
        <v>49.54545454545454</v>
      </c>
      <c r="K117" s="23">
        <f t="shared" si="6"/>
        <v>17.629845761402848</v>
      </c>
      <c r="M117" s="27">
        <f>_xlfn.PERCENTRANK.EXC([1]Sheet1!$AQ$2:$AQ$860,K117,2)</f>
        <v>0.1</v>
      </c>
      <c r="O117" s="27">
        <f t="shared" si="7"/>
        <v>1.4237220415706426</v>
      </c>
    </row>
    <row r="118" spans="2:15" x14ac:dyDescent="0.25">
      <c r="B118" s="5">
        <v>26340</v>
      </c>
      <c r="D118" s="4">
        <v>5</v>
      </c>
      <c r="E118" s="4">
        <v>0</v>
      </c>
      <c r="F118" s="23">
        <f t="shared" si="4"/>
        <v>1.524</v>
      </c>
      <c r="H118" s="4">
        <v>138</v>
      </c>
      <c r="I118" s="23">
        <f t="shared" si="5"/>
        <v>62.72727272727272</v>
      </c>
      <c r="K118" s="23">
        <f t="shared" si="6"/>
        <v>27.007629772835298</v>
      </c>
      <c r="M118" s="27">
        <f>_xlfn.PERCENTRANK.EXC([1]Sheet1!$AQ$2:$AQ$860,K118,2)</f>
        <v>0.86</v>
      </c>
      <c r="O118" s="27">
        <f t="shared" si="7"/>
        <v>0.92936700521739157</v>
      </c>
    </row>
    <row r="119" spans="2:15" x14ac:dyDescent="0.25">
      <c r="B119" s="5">
        <v>26342</v>
      </c>
      <c r="D119" s="4">
        <v>5</v>
      </c>
      <c r="E119" s="4">
        <v>1.5</v>
      </c>
      <c r="F119" s="23">
        <f t="shared" si="4"/>
        <v>1.5621</v>
      </c>
      <c r="H119" s="4">
        <v>140</v>
      </c>
      <c r="I119" s="23">
        <f t="shared" si="5"/>
        <v>63.636363636363633</v>
      </c>
      <c r="K119" s="23">
        <f t="shared" si="6"/>
        <v>26.078805184608484</v>
      </c>
      <c r="M119" s="27">
        <f>_xlfn.PERCENTRANK.EXC([1]Sheet1!$AQ$2:$AQ$860,K119,2)</f>
        <v>0.82</v>
      </c>
      <c r="O119" s="27">
        <f t="shared" si="7"/>
        <v>0.96246740685857168</v>
      </c>
    </row>
    <row r="120" spans="2:15" x14ac:dyDescent="0.25">
      <c r="B120" s="5">
        <v>26355</v>
      </c>
      <c r="D120" s="4">
        <v>5</v>
      </c>
      <c r="E120" s="4">
        <v>0</v>
      </c>
      <c r="F120" s="23">
        <f t="shared" si="4"/>
        <v>1.524</v>
      </c>
      <c r="H120" s="4">
        <v>130</v>
      </c>
      <c r="I120" s="23">
        <f t="shared" si="5"/>
        <v>59.090909090909086</v>
      </c>
      <c r="K120" s="23">
        <f t="shared" si="6"/>
        <v>25.441970075859338</v>
      </c>
      <c r="M120" s="27">
        <f>_xlfn.PERCENTRANK.EXC([1]Sheet1!$AQ$2:$AQ$860,K120,2)</f>
        <v>0.8</v>
      </c>
      <c r="O120" s="27">
        <f t="shared" si="7"/>
        <v>0.98655882092307723</v>
      </c>
    </row>
    <row r="121" spans="2:15" x14ac:dyDescent="0.25">
      <c r="B121" s="5">
        <v>26373</v>
      </c>
      <c r="D121" s="4">
        <v>5</v>
      </c>
      <c r="E121" s="4">
        <v>5</v>
      </c>
      <c r="F121" s="23">
        <f t="shared" si="4"/>
        <v>1.651</v>
      </c>
      <c r="H121" s="4">
        <v>108</v>
      </c>
      <c r="I121" s="23">
        <f t="shared" si="5"/>
        <v>49.090909090909086</v>
      </c>
      <c r="K121" s="23">
        <f t="shared" si="6"/>
        <v>18.009718644504527</v>
      </c>
      <c r="M121" s="27">
        <f>_xlfn.PERCENTRANK.EXC([1]Sheet1!$AQ$2:$AQ$860,K121,2)</f>
        <v>0.13</v>
      </c>
      <c r="O121" s="27">
        <f t="shared" si="7"/>
        <v>1.393691955740741</v>
      </c>
    </row>
    <row r="122" spans="2:15" x14ac:dyDescent="0.25">
      <c r="B122" s="5">
        <v>26374</v>
      </c>
      <c r="D122" s="4">
        <v>5</v>
      </c>
      <c r="E122" s="4">
        <v>3</v>
      </c>
      <c r="F122" s="23">
        <f t="shared" si="4"/>
        <v>1.6002000000000001</v>
      </c>
      <c r="H122" s="4">
        <v>95</v>
      </c>
      <c r="I122" s="23">
        <f t="shared" si="5"/>
        <v>43.18181818181818</v>
      </c>
      <c r="K122" s="23">
        <f t="shared" si="6"/>
        <v>16.863681543391856</v>
      </c>
      <c r="M122" s="27">
        <f>_xlfn.PERCENTRANK.EXC([1]Sheet1!$AQ$2:$AQ$860,K122,2)</f>
        <v>0.05</v>
      </c>
      <c r="O122" s="27">
        <f t="shared" si="7"/>
        <v>1.4884057158821054</v>
      </c>
    </row>
    <row r="123" spans="2:15" x14ac:dyDescent="0.25">
      <c r="B123" s="5">
        <v>26382</v>
      </c>
      <c r="D123" s="4">
        <v>5</v>
      </c>
      <c r="E123" s="4">
        <v>4</v>
      </c>
      <c r="F123" s="23">
        <f t="shared" si="4"/>
        <v>1.6255999999999999</v>
      </c>
      <c r="H123" s="4">
        <v>113</v>
      </c>
      <c r="I123" s="23">
        <f t="shared" si="5"/>
        <v>51.36363636363636</v>
      </c>
      <c r="K123" s="23">
        <f t="shared" si="6"/>
        <v>19.436961814264535</v>
      </c>
      <c r="M123" s="27">
        <f>_xlfn.PERCENTRANK.EXC([1]Sheet1!$AQ$2:$AQ$860,K123,2)</f>
        <v>0.27</v>
      </c>
      <c r="O123" s="27">
        <f t="shared" si="7"/>
        <v>1.2913540830017702</v>
      </c>
    </row>
    <row r="124" spans="2:15" x14ac:dyDescent="0.25">
      <c r="B124" s="5">
        <v>26392</v>
      </c>
      <c r="D124" s="4">
        <v>5</v>
      </c>
      <c r="E124" s="4">
        <v>7</v>
      </c>
      <c r="F124" s="23">
        <f t="shared" si="4"/>
        <v>1.7018</v>
      </c>
      <c r="H124" s="4">
        <v>98</v>
      </c>
      <c r="I124" s="23">
        <f t="shared" si="5"/>
        <v>44.54545454545454</v>
      </c>
      <c r="K124" s="23">
        <f t="shared" si="6"/>
        <v>15.381063184816174</v>
      </c>
      <c r="M124" s="27">
        <f>_xlfn.PERCENTRANK.EXC([1]Sheet1!$AQ$2:$AQ$860,K124,2)</f>
        <v>0</v>
      </c>
      <c r="O124" s="27">
        <f t="shared" si="7"/>
        <v>1.6318767889061228</v>
      </c>
    </row>
    <row r="125" spans="2:15" x14ac:dyDescent="0.25">
      <c r="B125" s="5">
        <v>26414</v>
      </c>
      <c r="D125" s="4">
        <v>5</v>
      </c>
      <c r="E125" s="4">
        <v>4</v>
      </c>
      <c r="F125" s="23">
        <f t="shared" si="4"/>
        <v>1.6255999999999999</v>
      </c>
      <c r="H125" s="4">
        <v>101</v>
      </c>
      <c r="I125" s="23">
        <f t="shared" si="5"/>
        <v>45.909090909090907</v>
      </c>
      <c r="K125" s="23">
        <f t="shared" si="6"/>
        <v>17.37285967469662</v>
      </c>
      <c r="M125" s="27">
        <f>_xlfn.PERCENTRANK.EXC([1]Sheet1!$AQ$2:$AQ$860,K125,2)</f>
        <v>7.0000000000000007E-2</v>
      </c>
      <c r="O125" s="27">
        <f t="shared" si="7"/>
        <v>1.4447822908831685</v>
      </c>
    </row>
    <row r="126" spans="2:15" x14ac:dyDescent="0.25">
      <c r="B126" s="5">
        <v>26420</v>
      </c>
      <c r="D126" s="4">
        <v>5</v>
      </c>
      <c r="E126" s="4">
        <v>4</v>
      </c>
      <c r="F126" s="23">
        <f t="shared" si="4"/>
        <v>1.6255999999999999</v>
      </c>
      <c r="H126" s="4">
        <v>116</v>
      </c>
      <c r="I126" s="23">
        <f t="shared" si="5"/>
        <v>52.72727272727272</v>
      </c>
      <c r="K126" s="23">
        <f t="shared" si="6"/>
        <v>19.952987349156516</v>
      </c>
      <c r="M126" s="27">
        <f>_xlfn.PERCENTRANK.EXC([1]Sheet1!$AQ$2:$AQ$860,K126,2)</f>
        <v>0.35</v>
      </c>
      <c r="O126" s="27">
        <f t="shared" si="7"/>
        <v>1.257956994648276</v>
      </c>
    </row>
    <row r="127" spans="2:15" x14ac:dyDescent="0.25">
      <c r="B127" s="5">
        <v>26423</v>
      </c>
      <c r="D127" s="4">
        <v>5</v>
      </c>
      <c r="E127" s="4">
        <v>4</v>
      </c>
      <c r="F127" s="23">
        <f t="shared" si="4"/>
        <v>1.6255999999999999</v>
      </c>
      <c r="H127" s="4">
        <v>183</v>
      </c>
      <c r="I127" s="23">
        <f t="shared" si="5"/>
        <v>83.181818181818173</v>
      </c>
      <c r="K127" s="23">
        <f t="shared" si="6"/>
        <v>31.477557628410707</v>
      </c>
      <c r="M127" s="27">
        <f>_xlfn.PERCENTRANK.EXC([1]Sheet1!$AQ$2:$AQ$860,K127,2)</f>
        <v>0.95</v>
      </c>
      <c r="O127" s="27">
        <f t="shared" si="7"/>
        <v>0.79739350480437177</v>
      </c>
    </row>
    <row r="128" spans="2:15" x14ac:dyDescent="0.25">
      <c r="B128" s="5">
        <v>26437</v>
      </c>
      <c r="D128" s="4">
        <v>4</v>
      </c>
      <c r="E128" s="4">
        <v>11</v>
      </c>
      <c r="F128" s="23">
        <f t="shared" si="4"/>
        <v>1.4986000000000002</v>
      </c>
      <c r="H128" s="4">
        <v>130</v>
      </c>
      <c r="I128" s="23">
        <f t="shared" si="5"/>
        <v>59.090909090909086</v>
      </c>
      <c r="K128" s="23">
        <f t="shared" si="6"/>
        <v>26.311718550156165</v>
      </c>
      <c r="M128" s="27">
        <f>_xlfn.PERCENTRANK.EXC([1]Sheet1!$AQ$2:$AQ$860,K128,2)</f>
        <v>0.83</v>
      </c>
      <c r="O128" s="27">
        <f t="shared" si="7"/>
        <v>0.95394757100923111</v>
      </c>
    </row>
    <row r="129" spans="2:15" x14ac:dyDescent="0.25">
      <c r="B129" s="5">
        <v>26450</v>
      </c>
      <c r="D129" s="4">
        <v>5</v>
      </c>
      <c r="E129" s="4">
        <v>9</v>
      </c>
      <c r="F129" s="23">
        <f t="shared" si="4"/>
        <v>1.7525999999999999</v>
      </c>
      <c r="H129" s="4">
        <v>141</v>
      </c>
      <c r="I129" s="23">
        <f t="shared" si="5"/>
        <v>64.090909090909079</v>
      </c>
      <c r="K129" s="23">
        <f t="shared" si="6"/>
        <v>20.865597095804375</v>
      </c>
      <c r="M129" s="27">
        <f>_xlfn.PERCENTRANK.EXC([1]Sheet1!$AQ$2:$AQ$860,K129,2)</f>
        <v>0.45</v>
      </c>
      <c r="O129" s="27">
        <f t="shared" si="7"/>
        <v>1.2029370587744683</v>
      </c>
    </row>
    <row r="130" spans="2:15" x14ac:dyDescent="0.25">
      <c r="B130" s="5">
        <v>26451</v>
      </c>
      <c r="D130" s="4">
        <v>5</v>
      </c>
      <c r="E130" s="4">
        <v>5</v>
      </c>
      <c r="F130" s="23">
        <f t="shared" si="4"/>
        <v>1.651</v>
      </c>
      <c r="H130" s="4">
        <v>108</v>
      </c>
      <c r="I130" s="23">
        <f t="shared" si="5"/>
        <v>49.090909090909086</v>
      </c>
      <c r="K130" s="23">
        <f t="shared" si="6"/>
        <v>18.009718644504527</v>
      </c>
      <c r="M130" s="27">
        <f>_xlfn.PERCENTRANK.EXC([1]Sheet1!$AQ$2:$AQ$860,K130,2)</f>
        <v>0.13</v>
      </c>
      <c r="O130" s="27">
        <f t="shared" si="7"/>
        <v>1.393691955740741</v>
      </c>
    </row>
    <row r="131" spans="2:15" x14ac:dyDescent="0.25">
      <c r="B131" s="5">
        <v>26456</v>
      </c>
      <c r="D131" s="4">
        <v>5</v>
      </c>
      <c r="E131" s="4">
        <v>2.5</v>
      </c>
      <c r="F131" s="23">
        <f t="shared" si="4"/>
        <v>1.5874999999999999</v>
      </c>
      <c r="H131" s="4">
        <v>203</v>
      </c>
      <c r="I131" s="23">
        <f t="shared" si="5"/>
        <v>92.272727272727266</v>
      </c>
      <c r="K131" s="23">
        <f t="shared" si="6"/>
        <v>36.613891409601003</v>
      </c>
      <c r="M131" s="27">
        <f>_xlfn.PERCENTRANK.EXC([1]Sheet1!$AQ$2:$AQ$860,K131,2)</f>
        <v>0.98</v>
      </c>
      <c r="O131" s="27">
        <f t="shared" si="7"/>
        <v>0.68553215825123148</v>
      </c>
    </row>
    <row r="132" spans="2:15" x14ac:dyDescent="0.25">
      <c r="B132" s="5">
        <v>26461</v>
      </c>
      <c r="D132" s="4">
        <v>5</v>
      </c>
      <c r="E132" s="4">
        <v>5</v>
      </c>
      <c r="F132" s="23">
        <f t="shared" si="4"/>
        <v>1.651</v>
      </c>
      <c r="H132" s="4">
        <v>164</v>
      </c>
      <c r="I132" s="23">
        <f t="shared" si="5"/>
        <v>74.545454545454533</v>
      </c>
      <c r="K132" s="23">
        <f t="shared" si="6"/>
        <v>27.348091274988352</v>
      </c>
      <c r="M132" s="27">
        <f>_xlfn.PERCENTRANK.EXC([1]Sheet1!$AQ$2:$AQ$860,K132,2)</f>
        <v>0.87</v>
      </c>
      <c r="O132" s="27">
        <f t="shared" si="7"/>
        <v>0.91779714158536618</v>
      </c>
    </row>
    <row r="133" spans="2:15" x14ac:dyDescent="0.25">
      <c r="B133" s="5">
        <v>26465</v>
      </c>
      <c r="D133" s="4">
        <v>5</v>
      </c>
      <c r="E133" s="4">
        <v>1</v>
      </c>
      <c r="F133" s="23">
        <f t="shared" ref="F133:F159" si="8">(D133*0.3048)+(E133*0.0254)</f>
        <v>1.5494000000000001</v>
      </c>
      <c r="H133" s="4">
        <v>121</v>
      </c>
      <c r="I133" s="23">
        <f t="shared" ref="I133:I159" si="9">H133/2.2</f>
        <v>54.999999999999993</v>
      </c>
      <c r="K133" s="23">
        <f t="shared" ref="K133:K159" si="10">I133/(F133^2)</f>
        <v>22.910553749083846</v>
      </c>
      <c r="M133" s="27">
        <f>_xlfn.PERCENTRANK.EXC([1]Sheet1!$AQ$2:$AQ$860,K133,2)</f>
        <v>0.65</v>
      </c>
      <c r="O133" s="27">
        <f t="shared" ref="O133:O159" si="11">25.1/K133</f>
        <v>1.0955649642909093</v>
      </c>
    </row>
    <row r="134" spans="2:15" x14ac:dyDescent="0.25">
      <c r="B134" s="5">
        <v>26469</v>
      </c>
      <c r="D134" s="4">
        <v>5</v>
      </c>
      <c r="E134" s="4">
        <v>2</v>
      </c>
      <c r="F134" s="23">
        <f t="shared" si="8"/>
        <v>1.5748</v>
      </c>
      <c r="H134" s="4">
        <v>99</v>
      </c>
      <c r="I134" s="23">
        <f t="shared" si="9"/>
        <v>44.999999999999993</v>
      </c>
      <c r="K134" s="23">
        <f t="shared" si="10"/>
        <v>18.145197580717738</v>
      </c>
      <c r="M134" s="27">
        <f>_xlfn.PERCENTRANK.EXC([1]Sheet1!$AQ$2:$AQ$860,K134,2)</f>
        <v>0.14000000000000001</v>
      </c>
      <c r="O134" s="27">
        <f t="shared" si="11"/>
        <v>1.3832861223111115</v>
      </c>
    </row>
    <row r="135" spans="2:15" x14ac:dyDescent="0.25">
      <c r="B135" s="5">
        <v>26475</v>
      </c>
      <c r="D135" s="4">
        <v>5</v>
      </c>
      <c r="E135" s="4">
        <v>1</v>
      </c>
      <c r="F135" s="23">
        <f t="shared" si="8"/>
        <v>1.5494000000000001</v>
      </c>
      <c r="H135" s="4">
        <v>108</v>
      </c>
      <c r="I135" s="23">
        <f t="shared" si="9"/>
        <v>49.090909090909086</v>
      </c>
      <c r="K135" s="23">
        <f t="shared" si="10"/>
        <v>20.449089296702937</v>
      </c>
      <c r="M135" s="27">
        <f>_xlfn.PERCENTRANK.EXC([1]Sheet1!$AQ$2:$AQ$860,K135,2)</f>
        <v>0.41</v>
      </c>
      <c r="O135" s="27">
        <f t="shared" si="11"/>
        <v>1.2274385248074076</v>
      </c>
    </row>
    <row r="136" spans="2:15" x14ac:dyDescent="0.25">
      <c r="B136" s="5">
        <v>26476</v>
      </c>
      <c r="D136" s="4">
        <v>5</v>
      </c>
      <c r="E136" s="4">
        <v>1</v>
      </c>
      <c r="F136" s="23">
        <f t="shared" si="8"/>
        <v>1.5494000000000001</v>
      </c>
      <c r="H136" s="4">
        <v>122</v>
      </c>
      <c r="I136" s="23">
        <f t="shared" si="9"/>
        <v>55.454545454545453</v>
      </c>
      <c r="K136" s="23">
        <f t="shared" si="10"/>
        <v>23.099897168497762</v>
      </c>
      <c r="M136" s="27">
        <f>_xlfn.PERCENTRANK.EXC([1]Sheet1!$AQ$2:$AQ$860,K136,2)</f>
        <v>0.67</v>
      </c>
      <c r="O136" s="27">
        <f t="shared" si="11"/>
        <v>1.0865849236000003</v>
      </c>
    </row>
    <row r="137" spans="2:15" x14ac:dyDescent="0.25">
      <c r="B137" s="5">
        <v>26478</v>
      </c>
      <c r="D137" s="4">
        <v>5</v>
      </c>
      <c r="E137" s="4">
        <v>1</v>
      </c>
      <c r="F137" s="23">
        <f t="shared" si="8"/>
        <v>1.5494000000000001</v>
      </c>
      <c r="H137" s="4">
        <v>99</v>
      </c>
      <c r="I137" s="23">
        <f t="shared" si="9"/>
        <v>44.999999999999993</v>
      </c>
      <c r="K137" s="23">
        <f t="shared" si="10"/>
        <v>18.744998521977692</v>
      </c>
      <c r="M137" s="27">
        <f>_xlfn.PERCENTRANK.EXC([1]Sheet1!$AQ$2:$AQ$860,K137,2)</f>
        <v>0.19</v>
      </c>
      <c r="O137" s="27">
        <f t="shared" si="11"/>
        <v>1.3390238452444447</v>
      </c>
    </row>
    <row r="138" spans="2:15" x14ac:dyDescent="0.25">
      <c r="B138" s="5">
        <v>26493</v>
      </c>
      <c r="D138" s="4">
        <v>5</v>
      </c>
      <c r="E138" s="4">
        <v>1</v>
      </c>
      <c r="F138" s="23">
        <f t="shared" si="8"/>
        <v>1.5494000000000001</v>
      </c>
      <c r="H138" s="4">
        <v>104</v>
      </c>
      <c r="I138" s="23">
        <f t="shared" si="9"/>
        <v>47.272727272727266</v>
      </c>
      <c r="K138" s="23">
        <f t="shared" si="10"/>
        <v>19.691715619047272</v>
      </c>
      <c r="M138" s="27">
        <f>_xlfn.PERCENTRANK.EXC([1]Sheet1!$AQ$2:$AQ$860,K138,2)</f>
        <v>0.3</v>
      </c>
      <c r="O138" s="27">
        <f t="shared" si="11"/>
        <v>1.2746476988384619</v>
      </c>
    </row>
    <row r="139" spans="2:15" x14ac:dyDescent="0.25">
      <c r="B139" s="5">
        <v>26510</v>
      </c>
      <c r="D139" s="4">
        <v>5</v>
      </c>
      <c r="E139" s="4">
        <v>0.5</v>
      </c>
      <c r="F139" s="23">
        <f t="shared" si="8"/>
        <v>1.5367</v>
      </c>
      <c r="H139" s="4">
        <v>117</v>
      </c>
      <c r="I139" s="23">
        <f t="shared" si="9"/>
        <v>53.18181818181818</v>
      </c>
      <c r="K139" s="23">
        <f t="shared" si="10"/>
        <v>22.520861429078415</v>
      </c>
      <c r="M139" s="27">
        <f>_xlfn.PERCENTRANK.EXC([1]Sheet1!$AQ$2:$AQ$860,K139,2)</f>
        <v>0.62</v>
      </c>
      <c r="O139" s="27">
        <f t="shared" si="11"/>
        <v>1.1145221988529916</v>
      </c>
    </row>
    <row r="140" spans="2:15" x14ac:dyDescent="0.25">
      <c r="B140" s="5">
        <v>26519</v>
      </c>
      <c r="D140" s="4">
        <v>5</v>
      </c>
      <c r="E140" s="4">
        <v>7</v>
      </c>
      <c r="F140" s="23">
        <f t="shared" si="8"/>
        <v>1.7018</v>
      </c>
      <c r="H140" s="4">
        <v>158</v>
      </c>
      <c r="I140" s="23">
        <f t="shared" si="9"/>
        <v>71.818181818181813</v>
      </c>
      <c r="K140" s="23">
        <f t="shared" si="10"/>
        <v>24.798040644907712</v>
      </c>
      <c r="M140" s="27">
        <f>_xlfn.PERCENTRANK.EXC([1]Sheet1!$AQ$2:$AQ$860,K140,2)</f>
        <v>0.78</v>
      </c>
      <c r="O140" s="27">
        <f t="shared" si="11"/>
        <v>1.0121767424860761</v>
      </c>
    </row>
    <row r="141" spans="2:15" x14ac:dyDescent="0.25">
      <c r="B141" s="5">
        <v>26532</v>
      </c>
      <c r="D141" s="4">
        <v>5</v>
      </c>
      <c r="E141" s="4">
        <v>3</v>
      </c>
      <c r="F141" s="23">
        <f t="shared" si="8"/>
        <v>1.6002000000000001</v>
      </c>
      <c r="H141" s="4">
        <v>143</v>
      </c>
      <c r="I141" s="23">
        <f t="shared" si="9"/>
        <v>65</v>
      </c>
      <c r="K141" s="23">
        <f t="shared" si="10"/>
        <v>25.384278533737213</v>
      </c>
      <c r="M141" s="27">
        <f>_xlfn.PERCENTRANK.EXC([1]Sheet1!$AQ$2:$AQ$860,K141,2)</f>
        <v>0.8</v>
      </c>
      <c r="O141" s="27">
        <f t="shared" si="11"/>
        <v>0.98880100006153859</v>
      </c>
    </row>
    <row r="142" spans="2:15" x14ac:dyDescent="0.25">
      <c r="B142" s="5">
        <v>26563</v>
      </c>
      <c r="D142" s="4">
        <v>5</v>
      </c>
      <c r="E142" s="4">
        <v>0</v>
      </c>
      <c r="F142" s="23">
        <f t="shared" si="8"/>
        <v>1.524</v>
      </c>
      <c r="H142" s="4">
        <v>103</v>
      </c>
      <c r="I142" s="23">
        <f t="shared" si="9"/>
        <v>46.818181818181813</v>
      </c>
      <c r="K142" s="23">
        <f t="shared" si="10"/>
        <v>20.157868598565475</v>
      </c>
      <c r="M142" s="27">
        <f>_xlfn.PERCENTRANK.EXC([1]Sheet1!$AQ$2:$AQ$860,K142,2)</f>
        <v>0.38</v>
      </c>
      <c r="O142" s="27">
        <f t="shared" si="11"/>
        <v>1.2451713273786411</v>
      </c>
    </row>
    <row r="143" spans="2:15" x14ac:dyDescent="0.25">
      <c r="B143" s="5">
        <v>26565</v>
      </c>
      <c r="D143" s="4">
        <v>5</v>
      </c>
      <c r="E143" s="4">
        <v>6</v>
      </c>
      <c r="F143" s="23">
        <f t="shared" si="8"/>
        <v>1.6764000000000001</v>
      </c>
      <c r="H143" s="4">
        <v>126</v>
      </c>
      <c r="I143" s="23">
        <f t="shared" si="9"/>
        <v>57.272727272727266</v>
      </c>
      <c r="K143" s="23">
        <f t="shared" si="10"/>
        <v>20.37945473336476</v>
      </c>
      <c r="M143" s="27">
        <f>_xlfn.PERCENTRANK.EXC([1]Sheet1!$AQ$2:$AQ$860,K143,2)</f>
        <v>0.4</v>
      </c>
      <c r="O143" s="27">
        <f t="shared" si="11"/>
        <v>1.2316325597714288</v>
      </c>
    </row>
    <row r="144" spans="2:15" x14ac:dyDescent="0.25">
      <c r="B144" s="5">
        <v>26575</v>
      </c>
      <c r="D144" s="4">
        <v>5</v>
      </c>
      <c r="E144" s="4">
        <v>6</v>
      </c>
      <c r="F144" s="23">
        <f t="shared" si="8"/>
        <v>1.6764000000000001</v>
      </c>
      <c r="H144" s="4">
        <v>126</v>
      </c>
      <c r="I144" s="23">
        <f t="shared" si="9"/>
        <v>57.272727272727266</v>
      </c>
      <c r="K144" s="23">
        <f t="shared" si="10"/>
        <v>20.37945473336476</v>
      </c>
      <c r="M144" s="27">
        <f>_xlfn.PERCENTRANK.EXC([1]Sheet1!$AQ$2:$AQ$860,K144,2)</f>
        <v>0.4</v>
      </c>
      <c r="O144" s="27">
        <f t="shared" si="11"/>
        <v>1.2316325597714288</v>
      </c>
    </row>
    <row r="145" spans="2:15" x14ac:dyDescent="0.25">
      <c r="B145" s="5">
        <v>26580</v>
      </c>
      <c r="D145" s="4">
        <v>5</v>
      </c>
      <c r="E145" s="4">
        <v>2</v>
      </c>
      <c r="F145" s="23">
        <f t="shared" si="8"/>
        <v>1.5748</v>
      </c>
      <c r="H145" s="4">
        <v>112</v>
      </c>
      <c r="I145" s="23">
        <f t="shared" si="9"/>
        <v>50.909090909090907</v>
      </c>
      <c r="K145" s="23">
        <f t="shared" si="10"/>
        <v>20.527900293337243</v>
      </c>
      <c r="M145" s="27">
        <f>_xlfn.PERCENTRANK.EXC([1]Sheet1!$AQ$2:$AQ$860,K145,2)</f>
        <v>0.42</v>
      </c>
      <c r="O145" s="27">
        <f t="shared" si="11"/>
        <v>1.2227261259714286</v>
      </c>
    </row>
    <row r="146" spans="2:15" x14ac:dyDescent="0.25">
      <c r="B146" s="5">
        <v>26597</v>
      </c>
      <c r="D146" s="4">
        <v>5</v>
      </c>
      <c r="E146" s="4">
        <v>1</v>
      </c>
      <c r="F146" s="23">
        <f t="shared" si="8"/>
        <v>1.5494000000000001</v>
      </c>
      <c r="H146" s="4">
        <v>185</v>
      </c>
      <c r="I146" s="23">
        <f t="shared" si="9"/>
        <v>84.090909090909079</v>
      </c>
      <c r="K146" s="23">
        <f t="shared" si="10"/>
        <v>35.028532591574475</v>
      </c>
      <c r="M146" s="27">
        <f>_xlfn.PERCENTRANK.EXC([1]Sheet1!$AQ$2:$AQ$860,K146,2)</f>
        <v>0.98</v>
      </c>
      <c r="O146" s="27">
        <f t="shared" si="11"/>
        <v>0.71655870637405417</v>
      </c>
    </row>
    <row r="147" spans="2:15" x14ac:dyDescent="0.25">
      <c r="B147" s="5">
        <v>26617</v>
      </c>
      <c r="D147" s="4">
        <v>5</v>
      </c>
      <c r="E147" s="4">
        <v>4</v>
      </c>
      <c r="F147" s="23">
        <f t="shared" si="8"/>
        <v>1.6255999999999999</v>
      </c>
      <c r="H147" s="4">
        <v>158</v>
      </c>
      <c r="I147" s="23">
        <f t="shared" si="9"/>
        <v>71.818181818181813</v>
      </c>
      <c r="K147" s="23">
        <f t="shared" si="10"/>
        <v>27.17734483764422</v>
      </c>
      <c r="M147" s="27">
        <f>_xlfn.PERCENTRANK.EXC([1]Sheet1!$AQ$2:$AQ$860,K147,2)</f>
        <v>0.86</v>
      </c>
      <c r="O147" s="27">
        <f t="shared" si="11"/>
        <v>0.92356336315949372</v>
      </c>
    </row>
    <row r="148" spans="2:15" x14ac:dyDescent="0.25">
      <c r="B148" s="5">
        <v>26618</v>
      </c>
      <c r="D148" s="4">
        <v>5</v>
      </c>
      <c r="E148" s="4">
        <v>6</v>
      </c>
      <c r="F148" s="23">
        <f t="shared" si="8"/>
        <v>1.6764000000000001</v>
      </c>
      <c r="H148" s="4">
        <v>130</v>
      </c>
      <c r="I148" s="23">
        <f t="shared" si="9"/>
        <v>59.090909090909086</v>
      </c>
      <c r="K148" s="23">
        <f t="shared" si="10"/>
        <v>21.026421550296977</v>
      </c>
      <c r="M148" s="27">
        <f>_xlfn.PERCENTRANK.EXC([1]Sheet1!$AQ$2:$AQ$860,K148,2)</f>
        <v>0.47</v>
      </c>
      <c r="O148" s="27">
        <f t="shared" si="11"/>
        <v>1.1937361733169232</v>
      </c>
    </row>
    <row r="149" spans="2:15" x14ac:dyDescent="0.25">
      <c r="B149" s="5">
        <v>26657</v>
      </c>
      <c r="D149" s="4">
        <v>5</v>
      </c>
      <c r="E149" s="4">
        <v>0</v>
      </c>
      <c r="F149" s="23">
        <f t="shared" si="8"/>
        <v>1.524</v>
      </c>
      <c r="H149" s="4">
        <v>86</v>
      </c>
      <c r="I149" s="23">
        <f t="shared" si="9"/>
        <v>39.090909090909086</v>
      </c>
      <c r="K149" s="23">
        <f t="shared" si="10"/>
        <v>16.830841742491561</v>
      </c>
      <c r="M149" s="27">
        <f>_xlfn.PERCENTRANK.EXC([1]Sheet1!$AQ$2:$AQ$860,K149,2)</f>
        <v>0.05</v>
      </c>
      <c r="O149" s="27">
        <f t="shared" si="11"/>
        <v>1.4913098455813958</v>
      </c>
    </row>
    <row r="150" spans="2:15" x14ac:dyDescent="0.25">
      <c r="B150" s="5">
        <v>26659</v>
      </c>
      <c r="D150" s="4">
        <v>5</v>
      </c>
      <c r="E150" s="4">
        <v>4</v>
      </c>
      <c r="F150" s="23">
        <f t="shared" si="8"/>
        <v>1.6255999999999999</v>
      </c>
      <c r="H150" s="4">
        <v>179</v>
      </c>
      <c r="I150" s="23">
        <f t="shared" si="9"/>
        <v>81.36363636363636</v>
      </c>
      <c r="K150" s="23">
        <f t="shared" si="10"/>
        <v>30.789523581888073</v>
      </c>
      <c r="M150" s="27">
        <f>_xlfn.PERCENTRANK.EXC([1]Sheet1!$AQ$2:$AQ$860,K150,2)</f>
        <v>0.95</v>
      </c>
      <c r="O150" s="27">
        <f t="shared" si="11"/>
        <v>0.81521235407374304</v>
      </c>
    </row>
    <row r="151" spans="2:15" x14ac:dyDescent="0.25">
      <c r="B151" s="5">
        <v>26663</v>
      </c>
      <c r="D151" s="4">
        <v>5</v>
      </c>
      <c r="E151" s="4">
        <v>4</v>
      </c>
      <c r="F151" s="23">
        <f t="shared" si="8"/>
        <v>1.6255999999999999</v>
      </c>
      <c r="H151" s="4">
        <v>122</v>
      </c>
      <c r="I151" s="23">
        <f t="shared" si="9"/>
        <v>55.454545454545453</v>
      </c>
      <c r="K151" s="23">
        <f t="shared" si="10"/>
        <v>20.985038418940473</v>
      </c>
      <c r="M151" s="27">
        <f>_xlfn.PERCENTRANK.EXC([1]Sheet1!$AQ$2:$AQ$860,K151,2)</f>
        <v>0.46</v>
      </c>
      <c r="O151" s="27">
        <f t="shared" si="11"/>
        <v>1.1960902572065575</v>
      </c>
    </row>
    <row r="152" spans="2:15" x14ac:dyDescent="0.25">
      <c r="B152" s="5">
        <v>26675</v>
      </c>
      <c r="D152" s="4">
        <v>5</v>
      </c>
      <c r="E152" s="4">
        <v>3</v>
      </c>
      <c r="F152" s="23">
        <f t="shared" si="8"/>
        <v>1.6002000000000001</v>
      </c>
      <c r="H152" s="4">
        <v>116</v>
      </c>
      <c r="I152" s="23">
        <f t="shared" si="9"/>
        <v>52.72727272727272</v>
      </c>
      <c r="K152" s="23">
        <f t="shared" si="10"/>
        <v>20.591442726667946</v>
      </c>
      <c r="M152" s="27">
        <f>_xlfn.PERCENTRANK.EXC([1]Sheet1!$AQ$2:$AQ$860,K152,2)</f>
        <v>0.42</v>
      </c>
      <c r="O152" s="27">
        <f t="shared" si="11"/>
        <v>1.218952956972414</v>
      </c>
    </row>
    <row r="153" spans="2:15" x14ac:dyDescent="0.25">
      <c r="B153" s="5">
        <v>26677</v>
      </c>
      <c r="D153" s="4">
        <v>5</v>
      </c>
      <c r="E153" s="4">
        <v>6</v>
      </c>
      <c r="F153" s="23">
        <f t="shared" si="8"/>
        <v>1.6764000000000001</v>
      </c>
      <c r="H153" s="4">
        <v>170</v>
      </c>
      <c r="I153" s="23">
        <f t="shared" si="9"/>
        <v>77.272727272727266</v>
      </c>
      <c r="K153" s="23">
        <f t="shared" si="10"/>
        <v>27.496089719619121</v>
      </c>
      <c r="M153" s="27">
        <f>_xlfn.PERCENTRANK.EXC([1]Sheet1!$AQ$2:$AQ$860,K153,2)</f>
        <v>0.88</v>
      </c>
      <c r="O153" s="27">
        <f t="shared" si="11"/>
        <v>0.91285707371294134</v>
      </c>
    </row>
    <row r="154" spans="2:15" x14ac:dyDescent="0.25">
      <c r="B154" s="5">
        <v>26679</v>
      </c>
      <c r="D154" s="4">
        <v>5</v>
      </c>
      <c r="E154" s="4">
        <v>2</v>
      </c>
      <c r="F154" s="23">
        <f t="shared" si="8"/>
        <v>1.5748</v>
      </c>
      <c r="H154" s="4">
        <v>110</v>
      </c>
      <c r="I154" s="23">
        <f t="shared" si="9"/>
        <v>49.999999999999993</v>
      </c>
      <c r="K154" s="23">
        <f t="shared" si="10"/>
        <v>20.161330645241932</v>
      </c>
      <c r="M154" s="27">
        <f>_xlfn.PERCENTRANK.EXC([1]Sheet1!$AQ$2:$AQ$860,K154,2)</f>
        <v>0.38</v>
      </c>
      <c r="O154" s="27">
        <f t="shared" si="11"/>
        <v>1.2449575100800003</v>
      </c>
    </row>
    <row r="155" spans="2:15" x14ac:dyDescent="0.25">
      <c r="B155" s="5">
        <v>26681</v>
      </c>
      <c r="D155" s="4">
        <v>5</v>
      </c>
      <c r="E155" s="4">
        <v>5</v>
      </c>
      <c r="F155" s="23">
        <f t="shared" si="8"/>
        <v>1.651</v>
      </c>
      <c r="H155" s="4">
        <v>159</v>
      </c>
      <c r="I155" s="23">
        <f t="shared" si="9"/>
        <v>72.272727272727266</v>
      </c>
      <c r="K155" s="23">
        <f t="shared" si="10"/>
        <v>26.514308004409443</v>
      </c>
      <c r="M155" s="27">
        <f>_xlfn.PERCENTRANK.EXC([1]Sheet1!$AQ$2:$AQ$860,K155,2)</f>
        <v>0.84</v>
      </c>
      <c r="O155" s="27">
        <f t="shared" si="11"/>
        <v>0.94665868691823918</v>
      </c>
    </row>
    <row r="156" spans="2:15" x14ac:dyDescent="0.25">
      <c r="B156" s="5">
        <v>26707</v>
      </c>
      <c r="D156" s="4">
        <v>5</v>
      </c>
      <c r="E156" s="4">
        <v>2</v>
      </c>
      <c r="F156" s="23">
        <f t="shared" si="8"/>
        <v>1.5748</v>
      </c>
      <c r="H156" s="4">
        <v>107</v>
      </c>
      <c r="I156" s="23">
        <f t="shared" si="9"/>
        <v>48.636363636363633</v>
      </c>
      <c r="K156" s="23">
        <f t="shared" si="10"/>
        <v>19.611476173098971</v>
      </c>
      <c r="M156" s="27">
        <f>_xlfn.PERCENTRANK.EXC([1]Sheet1!$AQ$2:$AQ$860,K156,2)</f>
        <v>0.3</v>
      </c>
      <c r="O156" s="27">
        <f t="shared" si="11"/>
        <v>1.2798628608299067</v>
      </c>
    </row>
    <row r="157" spans="2:15" x14ac:dyDescent="0.25">
      <c r="B157" s="5">
        <v>26712</v>
      </c>
      <c r="D157" s="4">
        <v>5</v>
      </c>
      <c r="E157" s="4">
        <v>9</v>
      </c>
      <c r="F157" s="23">
        <f t="shared" si="8"/>
        <v>1.7525999999999999</v>
      </c>
      <c r="H157" s="4">
        <v>138</v>
      </c>
      <c r="I157" s="23">
        <f t="shared" si="9"/>
        <v>62.72727272727272</v>
      </c>
      <c r="K157" s="23">
        <f t="shared" si="10"/>
        <v>20.42164822142556</v>
      </c>
      <c r="M157" s="27">
        <f>_xlfn.PERCENTRANK.EXC([1]Sheet1!$AQ$2:$AQ$860,K157,2)</f>
        <v>0.41</v>
      </c>
      <c r="O157" s="27">
        <f t="shared" si="11"/>
        <v>1.2290878644000001</v>
      </c>
    </row>
    <row r="158" spans="2:15" x14ac:dyDescent="0.25">
      <c r="B158" s="5">
        <v>26753</v>
      </c>
      <c r="D158" s="4">
        <v>5</v>
      </c>
      <c r="E158" s="4">
        <v>7</v>
      </c>
      <c r="F158" s="23">
        <f t="shared" si="8"/>
        <v>1.7018</v>
      </c>
      <c r="H158" s="4">
        <v>150</v>
      </c>
      <c r="I158" s="23">
        <f t="shared" si="9"/>
        <v>68.181818181818173</v>
      </c>
      <c r="K158" s="23">
        <f t="shared" si="10"/>
        <v>23.54244365022884</v>
      </c>
      <c r="M158" s="27">
        <f>_xlfn.PERCENTRANK.EXC([1]Sheet1!$AQ$2:$AQ$860,K158,2)</f>
        <v>0.7</v>
      </c>
      <c r="O158" s="27">
        <f t="shared" si="11"/>
        <v>1.0661595020853334</v>
      </c>
    </row>
    <row r="159" spans="2:15" x14ac:dyDescent="0.25">
      <c r="B159" s="5">
        <v>28187</v>
      </c>
      <c r="D159" s="4">
        <v>5</v>
      </c>
      <c r="E159" s="4">
        <v>3</v>
      </c>
      <c r="F159" s="23">
        <f t="shared" si="8"/>
        <v>1.6002000000000001</v>
      </c>
      <c r="H159" s="4">
        <v>96</v>
      </c>
      <c r="I159" s="23">
        <f t="shared" si="9"/>
        <v>43.636363636363633</v>
      </c>
      <c r="K159" s="23">
        <f t="shared" si="10"/>
        <v>17.041193980690714</v>
      </c>
      <c r="M159" s="27">
        <f>_xlfn.PERCENTRANK.EXC([1]Sheet1!$AQ$2:$AQ$860,K159,2)</f>
        <v>0.06</v>
      </c>
      <c r="O159" s="27">
        <f t="shared" si="11"/>
        <v>1.4729014896750003</v>
      </c>
    </row>
    <row r="160" spans="2:15" x14ac:dyDescent="0.25">
      <c r="I160" s="23"/>
    </row>
  </sheetData>
  <mergeCells count="2">
    <mergeCell ref="D2:F2"/>
    <mergeCell ref="H2:I2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60"/>
  <sheetViews>
    <sheetView zoomScale="90" zoomScaleNormal="90" workbookViewId="0">
      <selection activeCell="P30" sqref="P30"/>
    </sheetView>
  </sheetViews>
  <sheetFormatPr defaultRowHeight="15" x14ac:dyDescent="0.25"/>
  <cols>
    <col min="1" max="1" width="9.140625" style="5"/>
    <col min="2" max="2" width="11" style="5" customWidth="1"/>
    <col min="3" max="3" width="9.140625" style="5"/>
    <col min="4" max="4" width="9.5703125" style="4" customWidth="1"/>
    <col min="5" max="8" width="9.140625" style="5"/>
    <col min="9" max="9" width="9.5703125" style="23" customWidth="1"/>
    <col min="10" max="10" width="10.140625" style="5" bestFit="1" customWidth="1"/>
    <col min="11" max="11" width="14" style="5" bestFit="1" customWidth="1"/>
    <col min="12" max="12" width="9.140625" style="5"/>
    <col min="13" max="13" width="9.140625" style="23" customWidth="1"/>
    <col min="14" max="14" width="10.42578125" style="5" bestFit="1" customWidth="1"/>
    <col min="15" max="15" width="14" style="23" bestFit="1" customWidth="1"/>
    <col min="16" max="16" width="13.7109375" style="5" customWidth="1"/>
    <col min="17" max="17" width="10.85546875" style="23" customWidth="1"/>
    <col min="18" max="18" width="12.5703125" style="5" customWidth="1"/>
    <col min="19" max="19" width="14.85546875" style="5" customWidth="1"/>
    <col min="20" max="20" width="10" style="5" customWidth="1"/>
    <col min="21" max="21" width="33.85546875" style="5" customWidth="1"/>
    <col min="22" max="24" width="34.140625" style="5" bestFit="1" customWidth="1"/>
    <col min="25" max="16384" width="9.140625" style="5"/>
  </cols>
  <sheetData>
    <row r="2" spans="2:24" ht="15.75" x14ac:dyDescent="0.25">
      <c r="B2" s="17"/>
      <c r="C2" s="17"/>
      <c r="D2" s="39" t="s">
        <v>76</v>
      </c>
      <c r="E2" s="39"/>
      <c r="F2" s="39"/>
      <c r="G2" s="39"/>
      <c r="H2" s="17"/>
      <c r="I2" s="39" t="s">
        <v>57</v>
      </c>
      <c r="J2" s="39"/>
      <c r="K2" s="39"/>
      <c r="L2" s="16"/>
      <c r="M2" s="39" t="s">
        <v>58</v>
      </c>
      <c r="N2" s="39"/>
      <c r="O2" s="39"/>
      <c r="P2" s="17"/>
      <c r="Q2" s="39" t="s">
        <v>59</v>
      </c>
      <c r="R2" s="39"/>
      <c r="S2" s="39"/>
      <c r="T2" s="17"/>
      <c r="U2" s="39" t="s">
        <v>81</v>
      </c>
      <c r="V2" s="39"/>
      <c r="W2" s="39"/>
      <c r="X2" s="39"/>
    </row>
    <row r="3" spans="2:24" ht="47.25" x14ac:dyDescent="0.25">
      <c r="B3" s="14" t="s">
        <v>48</v>
      </c>
      <c r="C3" s="17"/>
      <c r="D3" s="16" t="s">
        <v>50</v>
      </c>
      <c r="E3" s="14" t="s">
        <v>51</v>
      </c>
      <c r="F3" s="14" t="s">
        <v>52</v>
      </c>
      <c r="G3" s="14" t="s">
        <v>53</v>
      </c>
      <c r="H3" s="17"/>
      <c r="I3" s="41" t="s">
        <v>64</v>
      </c>
      <c r="J3" s="18" t="s">
        <v>55</v>
      </c>
      <c r="K3" s="18" t="s">
        <v>56</v>
      </c>
      <c r="L3" s="17"/>
      <c r="M3" s="41" t="s">
        <v>64</v>
      </c>
      <c r="N3" s="14" t="s">
        <v>55</v>
      </c>
      <c r="O3" s="41" t="s">
        <v>56</v>
      </c>
      <c r="P3" s="17"/>
      <c r="Q3" s="41" t="s">
        <v>64</v>
      </c>
      <c r="R3" s="14" t="s">
        <v>55</v>
      </c>
      <c r="S3" s="18" t="s">
        <v>56</v>
      </c>
      <c r="T3" s="17"/>
      <c r="U3" s="18" t="s">
        <v>50</v>
      </c>
      <c r="V3" s="18" t="s">
        <v>51</v>
      </c>
      <c r="W3" s="18" t="s">
        <v>52</v>
      </c>
      <c r="X3" s="18" t="s">
        <v>53</v>
      </c>
    </row>
    <row r="4" spans="2:24" x14ac:dyDescent="0.25">
      <c r="B4" s="5">
        <v>21405</v>
      </c>
      <c r="D4" s="23">
        <v>17.396218855288438</v>
      </c>
      <c r="E4" s="23">
        <v>18.3</v>
      </c>
      <c r="F4" s="23">
        <v>17.396218855288438</v>
      </c>
      <c r="G4" s="23"/>
      <c r="I4" s="23">
        <f t="shared" ref="I4:I67" si="0">E4-D4</f>
        <v>0.90378114471156223</v>
      </c>
      <c r="J4" s="24">
        <f>I4/E4</f>
        <v>4.9386947798446025E-2</v>
      </c>
      <c r="K4" s="5">
        <f>25.1-E4</f>
        <v>6.8000000000000007</v>
      </c>
      <c r="M4" s="23">
        <f t="shared" ref="M4:M67" si="1">F4-E4</f>
        <v>-0.90378114471156223</v>
      </c>
      <c r="N4" s="24">
        <f>M4/F4</f>
        <v>-5.1952734800000136E-2</v>
      </c>
      <c r="O4" s="23">
        <f>25.1-F4</f>
        <v>7.7037811447115629</v>
      </c>
      <c r="Q4" s="23">
        <f t="shared" ref="Q4:Q67" si="2">G4-F4</f>
        <v>-17.396218855288438</v>
      </c>
      <c r="R4" s="24" t="e">
        <f>Q4/G4</f>
        <v>#DIV/0!</v>
      </c>
      <c r="S4" s="5">
        <f>25.1-G4</f>
        <v>25.1</v>
      </c>
      <c r="U4" s="5" t="str">
        <f>IF(D4&lt;=17.5,"Very Lean",IF(D4&lt;=25.1,"Healthy Fitness Zone",IF(D4&lt;=27.1,"Needs Improvement",IF(D4&gt;27.1,"Needs Improvement and Health Risk"))))</f>
        <v>Very Lean</v>
      </c>
      <c r="V4" s="5" t="str">
        <f t="shared" ref="V4:X19" si="3">IF(E4&lt;=17.5,"Very Lean",IF(E4&lt;=25.1,"Healthy Fitness Zone",IF(E4&lt;=27.1,"Needs Improvement",IF(E4&gt;27.1,"Needs Improvement and Health Risk"))))</f>
        <v>Healthy Fitness Zone</v>
      </c>
      <c r="W4" s="5" t="str">
        <f t="shared" si="3"/>
        <v>Very Lean</v>
      </c>
      <c r="X4" s="5" t="str">
        <f t="shared" si="3"/>
        <v>Very Lean</v>
      </c>
    </row>
    <row r="5" spans="2:24" x14ac:dyDescent="0.25">
      <c r="B5" s="5">
        <v>21665</v>
      </c>
      <c r="D5" s="23">
        <v>22.855110195907709</v>
      </c>
      <c r="E5" s="23">
        <v>22.15</v>
      </c>
      <c r="F5" s="23">
        <v>22.855110195907709</v>
      </c>
      <c r="G5" s="23"/>
      <c r="I5" s="23">
        <f t="shared" si="0"/>
        <v>-0.70511019590771085</v>
      </c>
      <c r="J5" s="24">
        <f t="shared" ref="J5:J68" si="4">I5/E5</f>
        <v>-3.183341742247002E-2</v>
      </c>
      <c r="K5" s="5">
        <f t="shared" ref="K5:K68" si="5">25.1-E5</f>
        <v>2.9500000000000028</v>
      </c>
      <c r="M5" s="23">
        <f t="shared" si="1"/>
        <v>0.70511019590771085</v>
      </c>
      <c r="N5" s="24">
        <f t="shared" ref="N5:N68" si="6">M5/F5</f>
        <v>3.0851314645333163E-2</v>
      </c>
      <c r="O5" s="23">
        <f t="shared" ref="O5:O68" si="7">25.1-F5</f>
        <v>2.244889804092292</v>
      </c>
      <c r="Q5" s="23">
        <f t="shared" si="2"/>
        <v>-22.855110195907709</v>
      </c>
      <c r="R5" s="24" t="e">
        <f t="shared" ref="R5:R68" si="8">Q5/G5</f>
        <v>#DIV/0!</v>
      </c>
      <c r="S5" s="5">
        <f t="shared" ref="S5:S68" si="9">25.1-G5</f>
        <v>25.1</v>
      </c>
      <c r="U5" s="5" t="str">
        <f t="shared" ref="U5:X68" si="10">IF(D5&lt;=17.5,"Very Lean",IF(D5&lt;=25.1,"Healthy Fitness Zone",IF(D5&lt;=27.1,"Needs Improvement",IF(D5&gt;27.1,"Needs Improvement and Health Risk"))))</f>
        <v>Healthy Fitness Zone</v>
      </c>
      <c r="V5" s="5" t="str">
        <f t="shared" si="3"/>
        <v>Healthy Fitness Zone</v>
      </c>
      <c r="W5" s="5" t="str">
        <f t="shared" si="3"/>
        <v>Healthy Fitness Zone</v>
      </c>
      <c r="X5" s="5" t="str">
        <f t="shared" si="3"/>
        <v>Very Lean</v>
      </c>
    </row>
    <row r="6" spans="2:24" x14ac:dyDescent="0.25">
      <c r="B6" s="5">
        <v>21715</v>
      </c>
      <c r="D6" s="23">
        <v>19.244906525003667</v>
      </c>
      <c r="E6" s="23">
        <v>18.62</v>
      </c>
      <c r="F6" s="23">
        <v>19.244906525003667</v>
      </c>
      <c r="G6" s="23"/>
      <c r="I6" s="23">
        <f t="shared" si="0"/>
        <v>-0.6249065250036665</v>
      </c>
      <c r="J6" s="24">
        <f t="shared" si="4"/>
        <v>-3.3561037862710336E-2</v>
      </c>
      <c r="K6" s="5">
        <f t="shared" si="5"/>
        <v>6.48</v>
      </c>
      <c r="M6" s="23">
        <f t="shared" si="1"/>
        <v>0.6249065250036665</v>
      </c>
      <c r="N6" s="24">
        <f t="shared" si="6"/>
        <v>3.24712683946667E-2</v>
      </c>
      <c r="O6" s="23">
        <f t="shared" si="7"/>
        <v>5.8550934749963339</v>
      </c>
      <c r="Q6" s="23">
        <f t="shared" si="2"/>
        <v>-19.244906525003667</v>
      </c>
      <c r="R6" s="24" t="e">
        <f t="shared" si="8"/>
        <v>#DIV/0!</v>
      </c>
      <c r="S6" s="5">
        <f t="shared" si="9"/>
        <v>25.1</v>
      </c>
      <c r="U6" s="5" t="str">
        <f t="shared" si="10"/>
        <v>Healthy Fitness Zone</v>
      </c>
      <c r="V6" s="5" t="str">
        <f t="shared" si="3"/>
        <v>Healthy Fitness Zone</v>
      </c>
      <c r="W6" s="5" t="str">
        <f t="shared" si="3"/>
        <v>Healthy Fitness Zone</v>
      </c>
      <c r="X6" s="5" t="str">
        <f t="shared" si="3"/>
        <v>Very Lean</v>
      </c>
    </row>
    <row r="7" spans="2:24" x14ac:dyDescent="0.25">
      <c r="B7" s="5">
        <v>22072</v>
      </c>
      <c r="D7" s="23">
        <v>17.791587465635899</v>
      </c>
      <c r="E7" s="23">
        <v>20.010000000000002</v>
      </c>
      <c r="F7" s="23">
        <v>17.791587465635899</v>
      </c>
      <c r="G7" s="23"/>
      <c r="I7" s="23">
        <f t="shared" si="0"/>
        <v>2.2184125343641021</v>
      </c>
      <c r="J7" s="24">
        <f t="shared" si="4"/>
        <v>0.11086519412114453</v>
      </c>
      <c r="K7" s="5">
        <f t="shared" si="5"/>
        <v>5.09</v>
      </c>
      <c r="M7" s="23">
        <f t="shared" si="1"/>
        <v>-2.2184125343641021</v>
      </c>
      <c r="N7" s="24">
        <f t="shared" si="6"/>
        <v>-0.12468884739200042</v>
      </c>
      <c r="O7" s="23">
        <f t="shared" si="7"/>
        <v>7.308412534364102</v>
      </c>
      <c r="Q7" s="23">
        <f t="shared" si="2"/>
        <v>-17.791587465635899</v>
      </c>
      <c r="R7" s="24" t="e">
        <f t="shared" si="8"/>
        <v>#DIV/0!</v>
      </c>
      <c r="S7" s="5">
        <f t="shared" si="9"/>
        <v>25.1</v>
      </c>
      <c r="U7" s="5" t="str">
        <f t="shared" si="10"/>
        <v>Healthy Fitness Zone</v>
      </c>
      <c r="V7" s="5" t="str">
        <f t="shared" si="3"/>
        <v>Healthy Fitness Zone</v>
      </c>
      <c r="W7" s="5" t="str">
        <f t="shared" si="3"/>
        <v>Healthy Fitness Zone</v>
      </c>
      <c r="X7" s="5" t="str">
        <f t="shared" si="3"/>
        <v>Very Lean</v>
      </c>
    </row>
    <row r="8" spans="2:24" x14ac:dyDescent="0.25">
      <c r="B8" s="5">
        <v>22330</v>
      </c>
      <c r="D8" s="23">
        <v>19.461753417522509</v>
      </c>
      <c r="E8" s="23">
        <v>20.170000000000002</v>
      </c>
      <c r="F8" s="23">
        <v>19.461753417522509</v>
      </c>
      <c r="G8" s="23"/>
      <c r="I8" s="23">
        <f t="shared" si="0"/>
        <v>0.70824658247749284</v>
      </c>
      <c r="J8" s="24">
        <f t="shared" si="4"/>
        <v>3.5113861302800829E-2</v>
      </c>
      <c r="K8" s="5">
        <f t="shared" si="5"/>
        <v>4.93</v>
      </c>
      <c r="M8" s="23">
        <f t="shared" si="1"/>
        <v>-0.70824658247749284</v>
      </c>
      <c r="N8" s="24">
        <f t="shared" si="6"/>
        <v>-3.6391714933548522E-2</v>
      </c>
      <c r="O8" s="23">
        <f t="shared" si="7"/>
        <v>5.6382465824774926</v>
      </c>
      <c r="Q8" s="23">
        <f t="shared" si="2"/>
        <v>-19.461753417522509</v>
      </c>
      <c r="R8" s="24" t="e">
        <f t="shared" si="8"/>
        <v>#DIV/0!</v>
      </c>
      <c r="S8" s="5">
        <f t="shared" si="9"/>
        <v>25.1</v>
      </c>
      <c r="U8" s="5" t="str">
        <f t="shared" si="10"/>
        <v>Healthy Fitness Zone</v>
      </c>
      <c r="V8" s="5" t="str">
        <f t="shared" si="3"/>
        <v>Healthy Fitness Zone</v>
      </c>
      <c r="W8" s="5" t="str">
        <f t="shared" si="3"/>
        <v>Healthy Fitness Zone</v>
      </c>
      <c r="X8" s="5" t="str">
        <f t="shared" si="3"/>
        <v>Very Lean</v>
      </c>
    </row>
    <row r="9" spans="2:24" x14ac:dyDescent="0.25">
      <c r="B9" s="5">
        <v>23772</v>
      </c>
      <c r="D9" s="23">
        <v>17.961912756670085</v>
      </c>
      <c r="E9" s="23">
        <v>20.329999999999998</v>
      </c>
      <c r="F9" s="23">
        <v>17.961912756670085</v>
      </c>
      <c r="G9" s="23"/>
      <c r="I9" s="23">
        <f t="shared" si="0"/>
        <v>2.3680872433299136</v>
      </c>
      <c r="J9" s="24">
        <f t="shared" si="4"/>
        <v>0.1164824025248359</v>
      </c>
      <c r="K9" s="5">
        <f t="shared" si="5"/>
        <v>4.7700000000000031</v>
      </c>
      <c r="M9" s="23">
        <f t="shared" si="1"/>
        <v>-2.3680872433299136</v>
      </c>
      <c r="N9" s="24">
        <f t="shared" si="6"/>
        <v>-0.13183936896979603</v>
      </c>
      <c r="O9" s="23">
        <f t="shared" si="7"/>
        <v>7.1380872433299167</v>
      </c>
      <c r="Q9" s="23">
        <f t="shared" si="2"/>
        <v>-17.961912756670085</v>
      </c>
      <c r="R9" s="24" t="e">
        <f t="shared" si="8"/>
        <v>#DIV/0!</v>
      </c>
      <c r="S9" s="5">
        <f t="shared" si="9"/>
        <v>25.1</v>
      </c>
      <c r="U9" s="5" t="str">
        <f t="shared" si="10"/>
        <v>Healthy Fitness Zone</v>
      </c>
      <c r="V9" s="5" t="str">
        <f t="shared" si="3"/>
        <v>Healthy Fitness Zone</v>
      </c>
      <c r="W9" s="5" t="str">
        <f t="shared" si="3"/>
        <v>Healthy Fitness Zone</v>
      </c>
      <c r="X9" s="5" t="str">
        <f t="shared" si="3"/>
        <v>Very Lean</v>
      </c>
    </row>
    <row r="10" spans="2:24" x14ac:dyDescent="0.25">
      <c r="B10" s="5">
        <v>23874</v>
      </c>
      <c r="D10" s="23">
        <v>20.37945473336476</v>
      </c>
      <c r="E10" s="23">
        <v>20.49</v>
      </c>
      <c r="F10" s="23">
        <v>20.37945473336476</v>
      </c>
      <c r="G10" s="23"/>
      <c r="I10" s="23">
        <f t="shared" si="0"/>
        <v>0.11054526663523845</v>
      </c>
      <c r="J10" s="24">
        <f t="shared" si="4"/>
        <v>5.3950837791722035E-3</v>
      </c>
      <c r="K10" s="5">
        <f t="shared" si="5"/>
        <v>4.610000000000003</v>
      </c>
      <c r="M10" s="23">
        <f t="shared" si="1"/>
        <v>-0.11054526663523845</v>
      </c>
      <c r="N10" s="24">
        <f t="shared" si="6"/>
        <v>-5.4243485942858105E-3</v>
      </c>
      <c r="O10" s="23">
        <f t="shared" si="7"/>
        <v>4.7205452666352414</v>
      </c>
      <c r="Q10" s="23">
        <f t="shared" si="2"/>
        <v>-20.37945473336476</v>
      </c>
      <c r="R10" s="24" t="e">
        <f t="shared" si="8"/>
        <v>#DIV/0!</v>
      </c>
      <c r="S10" s="5">
        <f t="shared" si="9"/>
        <v>25.1</v>
      </c>
      <c r="U10" s="5" t="str">
        <f t="shared" si="10"/>
        <v>Healthy Fitness Zone</v>
      </c>
      <c r="V10" s="5" t="str">
        <f t="shared" si="3"/>
        <v>Healthy Fitness Zone</v>
      </c>
      <c r="W10" s="5" t="str">
        <f t="shared" si="3"/>
        <v>Healthy Fitness Zone</v>
      </c>
      <c r="X10" s="5" t="str">
        <f t="shared" si="3"/>
        <v>Very Lean</v>
      </c>
    </row>
    <row r="11" spans="2:24" x14ac:dyDescent="0.25">
      <c r="B11" s="5">
        <v>23976</v>
      </c>
      <c r="D11" s="23">
        <v>21.511646662996135</v>
      </c>
      <c r="E11" s="23">
        <v>20.65</v>
      </c>
      <c r="F11" s="23">
        <v>21.511646662996135</v>
      </c>
      <c r="G11" s="23"/>
      <c r="I11" s="23">
        <f t="shared" si="0"/>
        <v>-0.86164666299613657</v>
      </c>
      <c r="J11" s="24">
        <f t="shared" si="4"/>
        <v>-4.1726230653565941E-2</v>
      </c>
      <c r="K11" s="5">
        <f t="shared" si="5"/>
        <v>4.4500000000000028</v>
      </c>
      <c r="M11" s="23">
        <f t="shared" si="1"/>
        <v>0.86164666299613657</v>
      </c>
      <c r="N11" s="24">
        <f t="shared" si="6"/>
        <v>4.0054891031578832E-2</v>
      </c>
      <c r="O11" s="23">
        <f t="shared" si="7"/>
        <v>3.5883533370038663</v>
      </c>
      <c r="Q11" s="23">
        <f t="shared" si="2"/>
        <v>-21.511646662996135</v>
      </c>
      <c r="R11" s="24" t="e">
        <f t="shared" si="8"/>
        <v>#DIV/0!</v>
      </c>
      <c r="S11" s="5">
        <f t="shared" si="9"/>
        <v>25.1</v>
      </c>
      <c r="U11" s="5" t="str">
        <f t="shared" si="10"/>
        <v>Healthy Fitness Zone</v>
      </c>
      <c r="V11" s="5" t="str">
        <f t="shared" si="3"/>
        <v>Healthy Fitness Zone</v>
      </c>
      <c r="W11" s="5" t="str">
        <f t="shared" si="3"/>
        <v>Healthy Fitness Zone</v>
      </c>
      <c r="X11" s="5" t="str">
        <f t="shared" si="3"/>
        <v>Very Lean</v>
      </c>
    </row>
    <row r="12" spans="2:24" x14ac:dyDescent="0.25">
      <c r="B12" s="5">
        <v>23978</v>
      </c>
      <c r="D12" s="23">
        <v>19.171343228277056</v>
      </c>
      <c r="E12" s="23">
        <v>20.81</v>
      </c>
      <c r="F12" s="23">
        <v>19.171343228277056</v>
      </c>
      <c r="G12" s="23"/>
      <c r="I12" s="23">
        <f t="shared" si="0"/>
        <v>1.6386567717229426</v>
      </c>
      <c r="J12" s="24">
        <f t="shared" si="4"/>
        <v>7.874371800686894E-2</v>
      </c>
      <c r="K12" s="5">
        <f t="shared" si="5"/>
        <v>4.2900000000000027</v>
      </c>
      <c r="M12" s="23">
        <f t="shared" si="1"/>
        <v>-1.6386567717229426</v>
      </c>
      <c r="N12" s="24">
        <f t="shared" si="6"/>
        <v>-8.5474280659999943E-2</v>
      </c>
      <c r="O12" s="23">
        <f t="shared" si="7"/>
        <v>5.9286567717229453</v>
      </c>
      <c r="Q12" s="23">
        <f t="shared" si="2"/>
        <v>-19.171343228277056</v>
      </c>
      <c r="R12" s="24" t="e">
        <f t="shared" si="8"/>
        <v>#DIV/0!</v>
      </c>
      <c r="S12" s="5">
        <f t="shared" si="9"/>
        <v>25.1</v>
      </c>
      <c r="U12" s="5" t="str">
        <f t="shared" si="10"/>
        <v>Healthy Fitness Zone</v>
      </c>
      <c r="V12" s="5" t="str">
        <f t="shared" si="3"/>
        <v>Healthy Fitness Zone</v>
      </c>
      <c r="W12" s="5" t="str">
        <f t="shared" si="3"/>
        <v>Healthy Fitness Zone</v>
      </c>
      <c r="X12" s="5" t="str">
        <f t="shared" si="3"/>
        <v>Very Lean</v>
      </c>
    </row>
    <row r="13" spans="2:24" x14ac:dyDescent="0.25">
      <c r="B13" s="5">
        <v>24050</v>
      </c>
      <c r="D13" s="23">
        <v>27.181334620872573</v>
      </c>
      <c r="E13" s="23">
        <v>20.97</v>
      </c>
      <c r="F13" s="23">
        <v>27.181334620872573</v>
      </c>
      <c r="G13" s="23"/>
      <c r="I13" s="23">
        <f t="shared" si="0"/>
        <v>-6.2113346208725737</v>
      </c>
      <c r="J13" s="24">
        <f t="shared" si="4"/>
        <v>-0.29620098335110034</v>
      </c>
      <c r="K13" s="5">
        <f t="shared" si="5"/>
        <v>4.1300000000000026</v>
      </c>
      <c r="M13" s="23">
        <f t="shared" si="1"/>
        <v>6.2113346208725737</v>
      </c>
      <c r="N13" s="24">
        <f t="shared" si="6"/>
        <v>0.22851470347239256</v>
      </c>
      <c r="O13" s="23">
        <f t="shared" si="7"/>
        <v>-2.0813346208725712</v>
      </c>
      <c r="Q13" s="23">
        <f t="shared" si="2"/>
        <v>-27.181334620872573</v>
      </c>
      <c r="R13" s="24" t="e">
        <f t="shared" si="8"/>
        <v>#DIV/0!</v>
      </c>
      <c r="S13" s="5">
        <f t="shared" si="9"/>
        <v>25.1</v>
      </c>
      <c r="U13" s="5" t="str">
        <f t="shared" si="10"/>
        <v>Needs Improvement and Health Risk</v>
      </c>
      <c r="V13" s="5" t="str">
        <f t="shared" si="3"/>
        <v>Healthy Fitness Zone</v>
      </c>
      <c r="W13" s="5" t="str">
        <f t="shared" si="3"/>
        <v>Needs Improvement and Health Risk</v>
      </c>
      <c r="X13" s="5" t="str">
        <f t="shared" si="3"/>
        <v>Very Lean</v>
      </c>
    </row>
    <row r="14" spans="2:24" x14ac:dyDescent="0.25">
      <c r="B14" s="5">
        <v>24276</v>
      </c>
      <c r="D14" s="23">
        <v>26.513507572469688</v>
      </c>
      <c r="E14" s="23">
        <v>21.13</v>
      </c>
      <c r="F14" s="23">
        <v>26.513507572469688</v>
      </c>
      <c r="G14" s="23"/>
      <c r="I14" s="23">
        <f t="shared" si="0"/>
        <v>-5.3835075724696893</v>
      </c>
      <c r="J14" s="24">
        <f t="shared" si="4"/>
        <v>-0.25478029211877373</v>
      </c>
      <c r="K14" s="5">
        <f t="shared" si="5"/>
        <v>3.9700000000000024</v>
      </c>
      <c r="M14" s="23">
        <f t="shared" si="1"/>
        <v>5.3835075724696893</v>
      </c>
      <c r="N14" s="24">
        <f t="shared" si="6"/>
        <v>0.20304773171768706</v>
      </c>
      <c r="O14" s="23">
        <f t="shared" si="7"/>
        <v>-1.4135075724696868</v>
      </c>
      <c r="Q14" s="23">
        <f t="shared" si="2"/>
        <v>-26.513507572469688</v>
      </c>
      <c r="R14" s="24" t="e">
        <f t="shared" si="8"/>
        <v>#DIV/0!</v>
      </c>
      <c r="S14" s="5">
        <f t="shared" si="9"/>
        <v>25.1</v>
      </c>
      <c r="U14" s="5" t="str">
        <f t="shared" si="10"/>
        <v>Needs Improvement</v>
      </c>
      <c r="V14" s="5" t="str">
        <f t="shared" si="3"/>
        <v>Healthy Fitness Zone</v>
      </c>
      <c r="W14" s="5" t="str">
        <f t="shared" si="3"/>
        <v>Needs Improvement</v>
      </c>
      <c r="X14" s="5" t="str">
        <f t="shared" si="3"/>
        <v>Very Lean</v>
      </c>
    </row>
    <row r="15" spans="2:24" x14ac:dyDescent="0.25">
      <c r="B15" s="5">
        <v>24356</v>
      </c>
      <c r="D15" s="23">
        <v>25.970217327960324</v>
      </c>
      <c r="E15" s="23">
        <v>21.29</v>
      </c>
      <c r="F15" s="23">
        <v>25.970217327960324</v>
      </c>
      <c r="G15" s="23"/>
      <c r="I15" s="23">
        <f t="shared" si="0"/>
        <v>-4.6802173279603245</v>
      </c>
      <c r="J15" s="24">
        <f t="shared" si="4"/>
        <v>-0.21983172043026419</v>
      </c>
      <c r="K15" s="5">
        <f t="shared" si="5"/>
        <v>3.8100000000000023</v>
      </c>
      <c r="M15" s="23">
        <f t="shared" si="1"/>
        <v>4.6802173279603245</v>
      </c>
      <c r="N15" s="24">
        <f t="shared" si="6"/>
        <v>0.18021479253935471</v>
      </c>
      <c r="O15" s="23">
        <f t="shared" si="7"/>
        <v>-0.87021732796032225</v>
      </c>
      <c r="Q15" s="23">
        <f t="shared" si="2"/>
        <v>-25.970217327960324</v>
      </c>
      <c r="R15" s="24" t="e">
        <f t="shared" si="8"/>
        <v>#DIV/0!</v>
      </c>
      <c r="S15" s="5">
        <f t="shared" si="9"/>
        <v>25.1</v>
      </c>
      <c r="U15" s="5" t="str">
        <f t="shared" si="10"/>
        <v>Needs Improvement</v>
      </c>
      <c r="V15" s="5" t="str">
        <f t="shared" si="3"/>
        <v>Healthy Fitness Zone</v>
      </c>
      <c r="W15" s="5" t="str">
        <f t="shared" si="3"/>
        <v>Needs Improvement</v>
      </c>
      <c r="X15" s="5" t="str">
        <f t="shared" si="3"/>
        <v>Very Lean</v>
      </c>
    </row>
    <row r="16" spans="2:24" x14ac:dyDescent="0.25">
      <c r="B16" s="5">
        <v>24512</v>
      </c>
      <c r="D16" s="23">
        <v>30.764470920182589</v>
      </c>
      <c r="E16" s="23">
        <v>21.45</v>
      </c>
      <c r="F16" s="23">
        <v>30.764470920182589</v>
      </c>
      <c r="G16" s="23"/>
      <c r="I16" s="23">
        <f t="shared" si="0"/>
        <v>-9.3144709201825897</v>
      </c>
      <c r="J16" s="24">
        <f t="shared" si="4"/>
        <v>-0.4342410685399809</v>
      </c>
      <c r="K16" s="5">
        <f t="shared" si="5"/>
        <v>3.6500000000000021</v>
      </c>
      <c r="M16" s="23">
        <f t="shared" si="1"/>
        <v>9.3144709201825897</v>
      </c>
      <c r="N16" s="24">
        <f t="shared" si="6"/>
        <v>0.30276714149736816</v>
      </c>
      <c r="O16" s="23">
        <f t="shared" si="7"/>
        <v>-5.6644709201825876</v>
      </c>
      <c r="Q16" s="23">
        <f t="shared" si="2"/>
        <v>-30.764470920182589</v>
      </c>
      <c r="R16" s="24" t="e">
        <f t="shared" si="8"/>
        <v>#DIV/0!</v>
      </c>
      <c r="S16" s="5">
        <f t="shared" si="9"/>
        <v>25.1</v>
      </c>
      <c r="U16" s="5" t="str">
        <f t="shared" si="10"/>
        <v>Needs Improvement and Health Risk</v>
      </c>
      <c r="V16" s="5" t="str">
        <f t="shared" si="3"/>
        <v>Healthy Fitness Zone</v>
      </c>
      <c r="W16" s="5" t="str">
        <f t="shared" si="3"/>
        <v>Needs Improvement and Health Risk</v>
      </c>
      <c r="X16" s="5" t="str">
        <f t="shared" si="3"/>
        <v>Very Lean</v>
      </c>
    </row>
    <row r="17" spans="2:24" x14ac:dyDescent="0.25">
      <c r="B17" s="5">
        <v>24658</v>
      </c>
      <c r="D17" s="23">
        <v>18.920936279372558</v>
      </c>
      <c r="E17" s="23">
        <v>21.61</v>
      </c>
      <c r="F17" s="23">
        <v>18.920936279372558</v>
      </c>
      <c r="G17" s="23"/>
      <c r="I17" s="23">
        <f t="shared" si="0"/>
        <v>2.6890637206274413</v>
      </c>
      <c r="J17" s="24">
        <f t="shared" si="4"/>
        <v>0.12443608147281079</v>
      </c>
      <c r="K17" s="5">
        <f t="shared" si="5"/>
        <v>3.490000000000002</v>
      </c>
      <c r="M17" s="23">
        <f t="shared" si="1"/>
        <v>-2.6890637206274413</v>
      </c>
      <c r="N17" s="24">
        <f t="shared" si="6"/>
        <v>-0.14212107059199999</v>
      </c>
      <c r="O17" s="23">
        <f t="shared" si="7"/>
        <v>6.1790637206274432</v>
      </c>
      <c r="Q17" s="23">
        <f t="shared" si="2"/>
        <v>-18.920936279372558</v>
      </c>
      <c r="R17" s="24" t="e">
        <f t="shared" si="8"/>
        <v>#DIV/0!</v>
      </c>
      <c r="S17" s="5">
        <f t="shared" si="9"/>
        <v>25.1</v>
      </c>
      <c r="U17" s="5" t="str">
        <f t="shared" si="10"/>
        <v>Healthy Fitness Zone</v>
      </c>
      <c r="V17" s="5" t="str">
        <f t="shared" si="3"/>
        <v>Healthy Fitness Zone</v>
      </c>
      <c r="W17" s="5" t="str">
        <f t="shared" si="3"/>
        <v>Healthy Fitness Zone</v>
      </c>
      <c r="X17" s="5" t="str">
        <f t="shared" si="3"/>
        <v>Very Lean</v>
      </c>
    </row>
    <row r="18" spans="2:24" x14ac:dyDescent="0.25">
      <c r="B18" s="5">
        <v>24819</v>
      </c>
      <c r="D18" s="23">
        <v>20.177555148009702</v>
      </c>
      <c r="E18" s="23">
        <v>21.77</v>
      </c>
      <c r="F18" s="23">
        <v>20.177555148009702</v>
      </c>
      <c r="G18" s="23"/>
      <c r="I18" s="23">
        <f t="shared" si="0"/>
        <v>1.5924448519902974</v>
      </c>
      <c r="J18" s="24">
        <f t="shared" si="4"/>
        <v>7.3148592190642972E-2</v>
      </c>
      <c r="K18" s="5">
        <f t="shared" si="5"/>
        <v>3.3300000000000018</v>
      </c>
      <c r="M18" s="23">
        <f t="shared" si="1"/>
        <v>-1.5924448519902974</v>
      </c>
      <c r="N18" s="24">
        <f t="shared" si="6"/>
        <v>-7.8921595818181908E-2</v>
      </c>
      <c r="O18" s="23">
        <f t="shared" si="7"/>
        <v>4.9224448519902992</v>
      </c>
      <c r="Q18" s="23">
        <f t="shared" si="2"/>
        <v>-20.177555148009702</v>
      </c>
      <c r="R18" s="24" t="e">
        <f t="shared" si="8"/>
        <v>#DIV/0!</v>
      </c>
      <c r="S18" s="5">
        <f t="shared" si="9"/>
        <v>25.1</v>
      </c>
      <c r="U18" s="5" t="str">
        <f t="shared" si="10"/>
        <v>Healthy Fitness Zone</v>
      </c>
      <c r="V18" s="5" t="str">
        <f t="shared" si="3"/>
        <v>Healthy Fitness Zone</v>
      </c>
      <c r="W18" s="5" t="str">
        <f t="shared" si="3"/>
        <v>Healthy Fitness Zone</v>
      </c>
      <c r="X18" s="5" t="str">
        <f t="shared" si="3"/>
        <v>Very Lean</v>
      </c>
    </row>
    <row r="19" spans="2:24" x14ac:dyDescent="0.25">
      <c r="B19" s="5">
        <v>24931</v>
      </c>
      <c r="D19" s="23">
        <v>21.491540511530626</v>
      </c>
      <c r="E19" s="23">
        <v>21.93</v>
      </c>
      <c r="F19" s="23">
        <v>21.491540511530626</v>
      </c>
      <c r="G19" s="23"/>
      <c r="I19" s="23">
        <f t="shared" si="0"/>
        <v>0.43845948846937333</v>
      </c>
      <c r="J19" s="24">
        <f t="shared" si="4"/>
        <v>1.9993592725461619E-2</v>
      </c>
      <c r="K19" s="5">
        <f t="shared" si="5"/>
        <v>3.1700000000000017</v>
      </c>
      <c r="M19" s="23">
        <f t="shared" si="1"/>
        <v>-0.43845948846937333</v>
      </c>
      <c r="N19" s="24">
        <f t="shared" si="6"/>
        <v>-2.0401491844390184E-2</v>
      </c>
      <c r="O19" s="23">
        <f t="shared" si="7"/>
        <v>3.608459488469375</v>
      </c>
      <c r="Q19" s="23">
        <f t="shared" si="2"/>
        <v>-21.491540511530626</v>
      </c>
      <c r="R19" s="24" t="e">
        <f t="shared" si="8"/>
        <v>#DIV/0!</v>
      </c>
      <c r="S19" s="5">
        <f t="shared" si="9"/>
        <v>25.1</v>
      </c>
      <c r="U19" s="5" t="str">
        <f t="shared" si="10"/>
        <v>Healthy Fitness Zone</v>
      </c>
      <c r="V19" s="5" t="str">
        <f t="shared" si="3"/>
        <v>Healthy Fitness Zone</v>
      </c>
      <c r="W19" s="5" t="str">
        <f t="shared" si="3"/>
        <v>Healthy Fitness Zone</v>
      </c>
      <c r="X19" s="5" t="str">
        <f t="shared" si="3"/>
        <v>Very Lean</v>
      </c>
    </row>
    <row r="20" spans="2:24" x14ac:dyDescent="0.25">
      <c r="B20" s="5">
        <v>24972</v>
      </c>
      <c r="D20" s="23">
        <v>19.91898876678448</v>
      </c>
      <c r="E20" s="23">
        <v>22.09</v>
      </c>
      <c r="F20" s="23">
        <v>19.91898876678448</v>
      </c>
      <c r="G20" s="23"/>
      <c r="I20" s="23">
        <f t="shared" si="0"/>
        <v>2.1710112332155198</v>
      </c>
      <c r="J20" s="24">
        <f t="shared" si="4"/>
        <v>9.8280273119760966E-2</v>
      </c>
      <c r="K20" s="5">
        <f t="shared" si="5"/>
        <v>3.0100000000000016</v>
      </c>
      <c r="M20" s="23">
        <f t="shared" si="1"/>
        <v>-2.1710112332155198</v>
      </c>
      <c r="N20" s="24">
        <f t="shared" si="6"/>
        <v>-0.10899204064192992</v>
      </c>
      <c r="O20" s="23">
        <f t="shared" si="7"/>
        <v>5.1810112332155214</v>
      </c>
      <c r="Q20" s="23">
        <f t="shared" si="2"/>
        <v>-19.91898876678448</v>
      </c>
      <c r="R20" s="24" t="e">
        <f t="shared" si="8"/>
        <v>#DIV/0!</v>
      </c>
      <c r="S20" s="5">
        <f t="shared" si="9"/>
        <v>25.1</v>
      </c>
      <c r="U20" s="5" t="str">
        <f t="shared" si="10"/>
        <v>Healthy Fitness Zone</v>
      </c>
      <c r="V20" s="5" t="str">
        <f t="shared" si="10"/>
        <v>Healthy Fitness Zone</v>
      </c>
      <c r="W20" s="5" t="str">
        <f t="shared" si="10"/>
        <v>Healthy Fitness Zone</v>
      </c>
      <c r="X20" s="5" t="str">
        <f t="shared" si="10"/>
        <v>Very Lean</v>
      </c>
    </row>
    <row r="21" spans="2:24" x14ac:dyDescent="0.25">
      <c r="B21" s="5">
        <v>25313</v>
      </c>
      <c r="D21" s="23">
        <v>19.706456182437343</v>
      </c>
      <c r="E21" s="23">
        <v>22.25</v>
      </c>
      <c r="F21" s="25">
        <v>19.706456182437343</v>
      </c>
      <c r="G21" s="25"/>
      <c r="I21" s="23">
        <f t="shared" si="0"/>
        <v>2.5435438175626572</v>
      </c>
      <c r="J21" s="24">
        <f t="shared" si="4"/>
        <v>0.11431657607023178</v>
      </c>
      <c r="K21" s="5">
        <f t="shared" si="5"/>
        <v>2.8500000000000014</v>
      </c>
      <c r="M21" s="23">
        <f t="shared" si="1"/>
        <v>-2.5435438175626572</v>
      </c>
      <c r="N21" s="24">
        <f t="shared" si="6"/>
        <v>-0.12907159937916679</v>
      </c>
      <c r="O21" s="23">
        <f t="shared" si="7"/>
        <v>5.3935438175626587</v>
      </c>
      <c r="Q21" s="23">
        <f t="shared" si="2"/>
        <v>-19.706456182437343</v>
      </c>
      <c r="R21" s="24" t="e">
        <f t="shared" si="8"/>
        <v>#DIV/0!</v>
      </c>
      <c r="S21" s="5">
        <f t="shared" si="9"/>
        <v>25.1</v>
      </c>
      <c r="U21" s="5" t="str">
        <f t="shared" si="10"/>
        <v>Healthy Fitness Zone</v>
      </c>
      <c r="V21" s="5" t="str">
        <f t="shared" si="10"/>
        <v>Healthy Fitness Zone</v>
      </c>
      <c r="W21" s="5" t="str">
        <f t="shared" si="10"/>
        <v>Healthy Fitness Zone</v>
      </c>
      <c r="X21" s="5" t="str">
        <f t="shared" si="10"/>
        <v>Very Lean</v>
      </c>
    </row>
    <row r="22" spans="2:24" x14ac:dyDescent="0.25">
      <c r="B22" s="5">
        <v>25325</v>
      </c>
      <c r="D22" s="23">
        <v>18.404910744480578</v>
      </c>
      <c r="E22" s="23">
        <v>22.41</v>
      </c>
      <c r="F22" s="25">
        <v>18.404910744480578</v>
      </c>
      <c r="G22" s="25"/>
      <c r="I22" s="23">
        <f t="shared" si="0"/>
        <v>4.0050892555194224</v>
      </c>
      <c r="J22" s="24">
        <f t="shared" si="4"/>
        <v>0.17871884228109872</v>
      </c>
      <c r="K22" s="5">
        <f t="shared" si="5"/>
        <v>2.6900000000000013</v>
      </c>
      <c r="M22" s="23">
        <f t="shared" si="1"/>
        <v>-4.0050892555194224</v>
      </c>
      <c r="N22" s="24">
        <f t="shared" si="6"/>
        <v>-0.21760981681046743</v>
      </c>
      <c r="O22" s="23">
        <f t="shared" si="7"/>
        <v>6.6950892555194237</v>
      </c>
      <c r="Q22" s="23">
        <f t="shared" si="2"/>
        <v>-18.404910744480578</v>
      </c>
      <c r="R22" s="24" t="e">
        <f t="shared" si="8"/>
        <v>#DIV/0!</v>
      </c>
      <c r="S22" s="5">
        <f t="shared" si="9"/>
        <v>25.1</v>
      </c>
      <c r="U22" s="5" t="str">
        <f t="shared" si="10"/>
        <v>Healthy Fitness Zone</v>
      </c>
      <c r="V22" s="5" t="str">
        <f t="shared" si="10"/>
        <v>Healthy Fitness Zone</v>
      </c>
      <c r="W22" s="5" t="str">
        <f t="shared" si="10"/>
        <v>Healthy Fitness Zone</v>
      </c>
      <c r="X22" s="5" t="str">
        <f t="shared" si="10"/>
        <v>Very Lean</v>
      </c>
    </row>
    <row r="23" spans="2:24" x14ac:dyDescent="0.25">
      <c r="B23" s="5">
        <v>25330</v>
      </c>
      <c r="D23" s="23">
        <v>31.387684669046589</v>
      </c>
      <c r="E23" s="23">
        <v>22.57</v>
      </c>
      <c r="F23" s="25">
        <v>31.387684669046589</v>
      </c>
      <c r="G23" s="25"/>
      <c r="I23" s="23">
        <f t="shared" si="0"/>
        <v>-8.8176846690465887</v>
      </c>
      <c r="J23" s="24">
        <f t="shared" si="4"/>
        <v>-0.39068164240348197</v>
      </c>
      <c r="K23" s="5">
        <f t="shared" si="5"/>
        <v>2.5300000000000011</v>
      </c>
      <c r="M23" s="23">
        <f t="shared" si="1"/>
        <v>8.8176846690465887</v>
      </c>
      <c r="N23" s="24">
        <f t="shared" si="6"/>
        <v>0.28092816536232995</v>
      </c>
      <c r="O23" s="23">
        <f t="shared" si="7"/>
        <v>-6.2876846690465875</v>
      </c>
      <c r="Q23" s="23">
        <f t="shared" si="2"/>
        <v>-31.387684669046589</v>
      </c>
      <c r="R23" s="24" t="e">
        <f t="shared" si="8"/>
        <v>#DIV/0!</v>
      </c>
      <c r="S23" s="5">
        <f t="shared" si="9"/>
        <v>25.1</v>
      </c>
      <c r="U23" s="5" t="str">
        <f t="shared" si="10"/>
        <v>Needs Improvement and Health Risk</v>
      </c>
      <c r="V23" s="5" t="str">
        <f t="shared" si="10"/>
        <v>Healthy Fitness Zone</v>
      </c>
      <c r="W23" s="5" t="str">
        <f t="shared" si="10"/>
        <v>Needs Improvement and Health Risk</v>
      </c>
      <c r="X23" s="5" t="str">
        <f t="shared" si="10"/>
        <v>Very Lean</v>
      </c>
    </row>
    <row r="24" spans="2:24" x14ac:dyDescent="0.25">
      <c r="B24" s="5">
        <v>25331</v>
      </c>
      <c r="D24" s="23">
        <v>18.064251500567565</v>
      </c>
      <c r="E24" s="23">
        <v>22.73</v>
      </c>
      <c r="F24" s="25">
        <v>18.064251500567565</v>
      </c>
      <c r="G24" s="25"/>
      <c r="I24" s="23">
        <f t="shared" si="0"/>
        <v>4.6657484994324356</v>
      </c>
      <c r="J24" s="24">
        <f t="shared" si="4"/>
        <v>0.20526830177881369</v>
      </c>
      <c r="K24" s="5">
        <f t="shared" si="5"/>
        <v>2.370000000000001</v>
      </c>
      <c r="M24" s="23">
        <f t="shared" si="1"/>
        <v>-4.6657484994324356</v>
      </c>
      <c r="N24" s="24">
        <f t="shared" si="6"/>
        <v>-0.2582862898740001</v>
      </c>
      <c r="O24" s="23">
        <f t="shared" si="7"/>
        <v>7.0357484994324366</v>
      </c>
      <c r="Q24" s="23">
        <f t="shared" si="2"/>
        <v>-18.064251500567565</v>
      </c>
      <c r="R24" s="24" t="e">
        <f t="shared" si="8"/>
        <v>#DIV/0!</v>
      </c>
      <c r="S24" s="5">
        <f t="shared" si="9"/>
        <v>25.1</v>
      </c>
      <c r="U24" s="5" t="str">
        <f t="shared" si="10"/>
        <v>Healthy Fitness Zone</v>
      </c>
      <c r="V24" s="5" t="str">
        <f t="shared" si="10"/>
        <v>Healthy Fitness Zone</v>
      </c>
      <c r="W24" s="5" t="str">
        <f t="shared" si="10"/>
        <v>Healthy Fitness Zone</v>
      </c>
      <c r="X24" s="5" t="str">
        <f t="shared" si="10"/>
        <v>Very Lean</v>
      </c>
    </row>
    <row r="25" spans="2:24" x14ac:dyDescent="0.25">
      <c r="B25" s="5">
        <v>25333</v>
      </c>
      <c r="D25" s="23">
        <v>19.461753417522509</v>
      </c>
      <c r="E25" s="23">
        <v>22.89</v>
      </c>
      <c r="F25" s="25">
        <v>19.461753417522509</v>
      </c>
      <c r="G25" s="25"/>
      <c r="I25" s="23">
        <f t="shared" si="0"/>
        <v>3.4282465824774917</v>
      </c>
      <c r="J25" s="24">
        <f t="shared" si="4"/>
        <v>0.14977049289984673</v>
      </c>
      <c r="K25" s="5">
        <f t="shared" si="5"/>
        <v>2.2100000000000009</v>
      </c>
      <c r="M25" s="23">
        <f t="shared" si="1"/>
        <v>-3.4282465824774917</v>
      </c>
      <c r="N25" s="24">
        <f t="shared" si="6"/>
        <v>-0.1761530170961291</v>
      </c>
      <c r="O25" s="23">
        <f t="shared" si="7"/>
        <v>5.6382465824774926</v>
      </c>
      <c r="Q25" s="23">
        <f t="shared" si="2"/>
        <v>-19.461753417522509</v>
      </c>
      <c r="R25" s="24" t="e">
        <f t="shared" si="8"/>
        <v>#DIV/0!</v>
      </c>
      <c r="S25" s="5">
        <f t="shared" si="9"/>
        <v>25.1</v>
      </c>
      <c r="U25" s="5" t="str">
        <f t="shared" si="10"/>
        <v>Healthy Fitness Zone</v>
      </c>
      <c r="V25" s="5" t="str">
        <f t="shared" si="10"/>
        <v>Healthy Fitness Zone</v>
      </c>
      <c r="W25" s="5" t="str">
        <f t="shared" si="10"/>
        <v>Healthy Fitness Zone</v>
      </c>
      <c r="X25" s="5" t="str">
        <f t="shared" si="10"/>
        <v>Very Lean</v>
      </c>
    </row>
    <row r="26" spans="2:24" x14ac:dyDescent="0.25">
      <c r="B26" s="5">
        <v>25344</v>
      </c>
      <c r="D26" s="23">
        <v>23.786666598047457</v>
      </c>
      <c r="E26" s="23">
        <v>23.05</v>
      </c>
      <c r="F26" s="25">
        <v>23.786666598047457</v>
      </c>
      <c r="G26" s="25"/>
      <c r="I26" s="23">
        <f t="shared" si="0"/>
        <v>-0.73666659804745649</v>
      </c>
      <c r="J26" s="24">
        <f t="shared" si="4"/>
        <v>-3.1959505338284448E-2</v>
      </c>
      <c r="K26" s="5">
        <f t="shared" si="5"/>
        <v>2.0500000000000007</v>
      </c>
      <c r="M26" s="23">
        <f t="shared" si="1"/>
        <v>0.73666659804745649</v>
      </c>
      <c r="N26" s="24">
        <f t="shared" si="6"/>
        <v>3.0969728146268558E-2</v>
      </c>
      <c r="O26" s="23">
        <f t="shared" si="7"/>
        <v>1.3133334019525442</v>
      </c>
      <c r="Q26" s="23">
        <f t="shared" si="2"/>
        <v>-23.786666598047457</v>
      </c>
      <c r="R26" s="24" t="e">
        <f t="shared" si="8"/>
        <v>#DIV/0!</v>
      </c>
      <c r="S26" s="5">
        <f t="shared" si="9"/>
        <v>25.1</v>
      </c>
      <c r="U26" s="5" t="str">
        <f t="shared" si="10"/>
        <v>Healthy Fitness Zone</v>
      </c>
      <c r="V26" s="5" t="str">
        <f t="shared" si="10"/>
        <v>Healthy Fitness Zone</v>
      </c>
      <c r="W26" s="5" t="str">
        <f t="shared" si="10"/>
        <v>Healthy Fitness Zone</v>
      </c>
      <c r="X26" s="5" t="str">
        <f t="shared" si="10"/>
        <v>Very Lean</v>
      </c>
    </row>
    <row r="27" spans="2:24" x14ac:dyDescent="0.25">
      <c r="B27" s="5">
        <v>25351</v>
      </c>
      <c r="D27" s="23">
        <v>20.638432716116853</v>
      </c>
      <c r="E27" s="23">
        <v>23.21</v>
      </c>
      <c r="F27" s="25">
        <v>20.638432716116853</v>
      </c>
      <c r="G27" s="25"/>
      <c r="I27" s="23">
        <f t="shared" si="0"/>
        <v>2.571567283883148</v>
      </c>
      <c r="J27" s="24">
        <f t="shared" si="4"/>
        <v>0.11079566065847256</v>
      </c>
      <c r="K27" s="5">
        <f t="shared" si="5"/>
        <v>1.8900000000000006</v>
      </c>
      <c r="M27" s="23">
        <f t="shared" si="1"/>
        <v>-2.571567283883148</v>
      </c>
      <c r="N27" s="24">
        <f t="shared" si="6"/>
        <v>-0.12460089965431211</v>
      </c>
      <c r="O27" s="23">
        <f t="shared" si="7"/>
        <v>4.4615672838831486</v>
      </c>
      <c r="Q27" s="23">
        <f t="shared" si="2"/>
        <v>-20.638432716116853</v>
      </c>
      <c r="R27" s="24" t="e">
        <f t="shared" si="8"/>
        <v>#DIV/0!</v>
      </c>
      <c r="S27" s="5">
        <f t="shared" si="9"/>
        <v>25.1</v>
      </c>
      <c r="U27" s="5" t="str">
        <f t="shared" si="10"/>
        <v>Healthy Fitness Zone</v>
      </c>
      <c r="V27" s="5" t="str">
        <f t="shared" si="10"/>
        <v>Healthy Fitness Zone</v>
      </c>
      <c r="W27" s="5" t="str">
        <f t="shared" si="10"/>
        <v>Healthy Fitness Zone</v>
      </c>
      <c r="X27" s="5" t="str">
        <f t="shared" si="10"/>
        <v>Very Lean</v>
      </c>
    </row>
    <row r="28" spans="2:24" x14ac:dyDescent="0.25">
      <c r="B28" s="5">
        <v>25353</v>
      </c>
      <c r="D28" s="23">
        <v>24.738106499530886</v>
      </c>
      <c r="E28" s="23">
        <v>23.37</v>
      </c>
      <c r="F28" s="25">
        <v>24.738106499530886</v>
      </c>
      <c r="G28" s="25"/>
      <c r="I28" s="23">
        <f t="shared" si="0"/>
        <v>-1.3681064995308851</v>
      </c>
      <c r="J28" s="24">
        <f t="shared" si="4"/>
        <v>-5.8541142470298894E-2</v>
      </c>
      <c r="K28" s="5">
        <f t="shared" si="5"/>
        <v>1.7300000000000004</v>
      </c>
      <c r="M28" s="23">
        <f t="shared" si="1"/>
        <v>1.3681064995308851</v>
      </c>
      <c r="N28" s="24">
        <f t="shared" si="6"/>
        <v>5.5303606181694984E-2</v>
      </c>
      <c r="O28" s="23">
        <f t="shared" si="7"/>
        <v>0.36189350046911528</v>
      </c>
      <c r="Q28" s="23">
        <f t="shared" si="2"/>
        <v>-24.738106499530886</v>
      </c>
      <c r="R28" s="24" t="e">
        <f t="shared" si="8"/>
        <v>#DIV/0!</v>
      </c>
      <c r="S28" s="5">
        <f t="shared" si="9"/>
        <v>25.1</v>
      </c>
      <c r="U28" s="5" t="str">
        <f t="shared" si="10"/>
        <v>Healthy Fitness Zone</v>
      </c>
      <c r="V28" s="5" t="str">
        <f t="shared" si="10"/>
        <v>Healthy Fitness Zone</v>
      </c>
      <c r="W28" s="5" t="str">
        <f t="shared" si="10"/>
        <v>Healthy Fitness Zone</v>
      </c>
      <c r="X28" s="5" t="str">
        <f t="shared" si="10"/>
        <v>Very Lean</v>
      </c>
    </row>
    <row r="29" spans="2:24" x14ac:dyDescent="0.25">
      <c r="B29" s="5">
        <v>25356</v>
      </c>
      <c r="D29" s="23">
        <v>21.627609237623165</v>
      </c>
      <c r="E29" s="23">
        <v>23.53</v>
      </c>
      <c r="F29" s="25">
        <v>21.627609237623165</v>
      </c>
      <c r="G29" s="25"/>
      <c r="I29" s="23">
        <f t="shared" si="0"/>
        <v>1.9023907623768359</v>
      </c>
      <c r="J29" s="24">
        <f t="shared" si="4"/>
        <v>8.0849586161361495E-2</v>
      </c>
      <c r="K29" s="5">
        <f t="shared" si="5"/>
        <v>1.5700000000000003</v>
      </c>
      <c r="M29" s="23">
        <f t="shared" si="1"/>
        <v>-1.9023907623768359</v>
      </c>
      <c r="N29" s="24">
        <f t="shared" si="6"/>
        <v>-8.7961213903728977E-2</v>
      </c>
      <c r="O29" s="23">
        <f t="shared" si="7"/>
        <v>3.4723907623768362</v>
      </c>
      <c r="Q29" s="23">
        <f t="shared" si="2"/>
        <v>-21.627609237623165</v>
      </c>
      <c r="R29" s="24" t="e">
        <f t="shared" si="8"/>
        <v>#DIV/0!</v>
      </c>
      <c r="S29" s="5">
        <f t="shared" si="9"/>
        <v>25.1</v>
      </c>
      <c r="U29" s="5" t="str">
        <f t="shared" si="10"/>
        <v>Healthy Fitness Zone</v>
      </c>
      <c r="V29" s="5" t="str">
        <f t="shared" si="10"/>
        <v>Healthy Fitness Zone</v>
      </c>
      <c r="W29" s="5" t="str">
        <f t="shared" si="10"/>
        <v>Healthy Fitness Zone</v>
      </c>
      <c r="X29" s="5" t="str">
        <f t="shared" si="10"/>
        <v>Very Lean</v>
      </c>
    </row>
    <row r="30" spans="2:24" x14ac:dyDescent="0.25">
      <c r="B30" s="5">
        <v>25364</v>
      </c>
      <c r="D30" s="23">
        <v>21.011338418588615</v>
      </c>
      <c r="E30" s="23">
        <v>23.69</v>
      </c>
      <c r="F30" s="25">
        <v>21.011338418588615</v>
      </c>
      <c r="G30" s="25"/>
      <c r="I30" s="23">
        <f t="shared" si="0"/>
        <v>2.6786615814113865</v>
      </c>
      <c r="J30" s="24">
        <f t="shared" si="4"/>
        <v>0.11307140487173434</v>
      </c>
      <c r="K30" s="5">
        <f t="shared" si="5"/>
        <v>1.4100000000000001</v>
      </c>
      <c r="M30" s="23">
        <f t="shared" si="1"/>
        <v>-2.6786615814113865</v>
      </c>
      <c r="N30" s="24">
        <f t="shared" si="6"/>
        <v>-0.12748648030158752</v>
      </c>
      <c r="O30" s="23">
        <f t="shared" si="7"/>
        <v>4.0886615814113867</v>
      </c>
      <c r="Q30" s="23">
        <f t="shared" si="2"/>
        <v>-21.011338418588615</v>
      </c>
      <c r="R30" s="24" t="e">
        <f t="shared" si="8"/>
        <v>#DIV/0!</v>
      </c>
      <c r="S30" s="5">
        <f t="shared" si="9"/>
        <v>25.1</v>
      </c>
      <c r="U30" s="5" t="str">
        <f t="shared" si="10"/>
        <v>Healthy Fitness Zone</v>
      </c>
      <c r="V30" s="5" t="str">
        <f t="shared" si="10"/>
        <v>Healthy Fitness Zone</v>
      </c>
      <c r="W30" s="5" t="str">
        <f t="shared" si="10"/>
        <v>Healthy Fitness Zone</v>
      </c>
      <c r="X30" s="5" t="str">
        <f t="shared" si="10"/>
        <v>Very Lean</v>
      </c>
    </row>
    <row r="31" spans="2:24" x14ac:dyDescent="0.25">
      <c r="B31" s="5">
        <v>25392</v>
      </c>
      <c r="D31" s="23">
        <v>24.12275681266663</v>
      </c>
      <c r="E31" s="23">
        <v>23.85</v>
      </c>
      <c r="F31" s="25">
        <v>24.12275681266663</v>
      </c>
      <c r="G31" s="25"/>
      <c r="I31" s="23">
        <f t="shared" si="0"/>
        <v>-0.27275681266662843</v>
      </c>
      <c r="J31" s="24">
        <f t="shared" si="4"/>
        <v>-1.1436344346609157E-2</v>
      </c>
      <c r="K31" s="5">
        <f t="shared" si="5"/>
        <v>1.25</v>
      </c>
      <c r="M31" s="23">
        <f t="shared" si="1"/>
        <v>0.27275681266662843</v>
      </c>
      <c r="N31" s="24">
        <f t="shared" si="6"/>
        <v>1.1307033221153498E-2</v>
      </c>
      <c r="O31" s="23">
        <f t="shared" si="7"/>
        <v>0.97724318733337157</v>
      </c>
      <c r="Q31" s="23">
        <f t="shared" si="2"/>
        <v>-24.12275681266663</v>
      </c>
      <c r="R31" s="24" t="e">
        <f t="shared" si="8"/>
        <v>#DIV/0!</v>
      </c>
      <c r="S31" s="5">
        <f t="shared" si="9"/>
        <v>25.1</v>
      </c>
      <c r="U31" s="5" t="str">
        <f t="shared" si="10"/>
        <v>Healthy Fitness Zone</v>
      </c>
      <c r="V31" s="5" t="str">
        <f t="shared" si="10"/>
        <v>Healthy Fitness Zone</v>
      </c>
      <c r="W31" s="5" t="str">
        <f t="shared" si="10"/>
        <v>Healthy Fitness Zone</v>
      </c>
      <c r="X31" s="5" t="str">
        <f t="shared" si="10"/>
        <v>Very Lean</v>
      </c>
    </row>
    <row r="32" spans="2:24" x14ac:dyDescent="0.25">
      <c r="B32" s="5">
        <v>25397</v>
      </c>
      <c r="D32" s="23">
        <v>23.149396948144542</v>
      </c>
      <c r="E32" s="23">
        <v>24.01</v>
      </c>
      <c r="F32" s="25">
        <v>23.149396948144542</v>
      </c>
      <c r="G32" s="25"/>
      <c r="I32" s="23">
        <f t="shared" si="0"/>
        <v>0.86060305185545971</v>
      </c>
      <c r="J32" s="24">
        <f t="shared" si="4"/>
        <v>3.5843525691605982E-2</v>
      </c>
      <c r="K32" s="5">
        <f t="shared" si="5"/>
        <v>1.0899999999999999</v>
      </c>
      <c r="M32" s="23">
        <f t="shared" si="1"/>
        <v>-0.86060305185545971</v>
      </c>
      <c r="N32" s="24">
        <f t="shared" si="6"/>
        <v>-3.7176046260869802E-2</v>
      </c>
      <c r="O32" s="23">
        <f t="shared" si="7"/>
        <v>1.9506030518554596</v>
      </c>
      <c r="Q32" s="23">
        <f t="shared" si="2"/>
        <v>-23.149396948144542</v>
      </c>
      <c r="R32" s="24" t="e">
        <f t="shared" si="8"/>
        <v>#DIV/0!</v>
      </c>
      <c r="S32" s="5">
        <f t="shared" si="9"/>
        <v>25.1</v>
      </c>
      <c r="U32" s="5" t="str">
        <f t="shared" si="10"/>
        <v>Healthy Fitness Zone</v>
      </c>
      <c r="V32" s="5" t="str">
        <f t="shared" si="10"/>
        <v>Healthy Fitness Zone</v>
      </c>
      <c r="W32" s="5" t="str">
        <f t="shared" si="10"/>
        <v>Healthy Fitness Zone</v>
      </c>
      <c r="X32" s="5" t="str">
        <f t="shared" si="10"/>
        <v>Very Lean</v>
      </c>
    </row>
    <row r="33" spans="2:24" x14ac:dyDescent="0.25">
      <c r="B33" s="5">
        <v>25399</v>
      </c>
      <c r="D33" s="23">
        <v>16.512817116543324</v>
      </c>
      <c r="E33" s="23">
        <v>24.17</v>
      </c>
      <c r="F33" s="25">
        <v>16.512817116543324</v>
      </c>
      <c r="G33" s="25"/>
      <c r="I33" s="23">
        <f t="shared" si="0"/>
        <v>7.6571828834566773</v>
      </c>
      <c r="J33" s="24">
        <f t="shared" si="4"/>
        <v>0.31680524962584511</v>
      </c>
      <c r="K33" s="5">
        <f t="shared" si="5"/>
        <v>0.92999999999999972</v>
      </c>
      <c r="M33" s="23">
        <f t="shared" si="1"/>
        <v>-7.6571828834566773</v>
      </c>
      <c r="N33" s="24">
        <f t="shared" si="6"/>
        <v>-0.46371148117333338</v>
      </c>
      <c r="O33" s="23">
        <f t="shared" si="7"/>
        <v>8.587182883456677</v>
      </c>
      <c r="Q33" s="23">
        <f t="shared" si="2"/>
        <v>-16.512817116543324</v>
      </c>
      <c r="R33" s="24" t="e">
        <f t="shared" si="8"/>
        <v>#DIV/0!</v>
      </c>
      <c r="S33" s="5">
        <f t="shared" si="9"/>
        <v>25.1</v>
      </c>
      <c r="U33" s="5" t="str">
        <f t="shared" si="10"/>
        <v>Very Lean</v>
      </c>
      <c r="V33" s="5" t="str">
        <f t="shared" si="10"/>
        <v>Healthy Fitness Zone</v>
      </c>
      <c r="W33" s="5" t="str">
        <f t="shared" si="10"/>
        <v>Very Lean</v>
      </c>
      <c r="X33" s="5" t="str">
        <f t="shared" si="10"/>
        <v>Very Lean</v>
      </c>
    </row>
    <row r="34" spans="2:24" x14ac:dyDescent="0.25">
      <c r="B34" s="5">
        <v>25406</v>
      </c>
      <c r="D34" s="23">
        <v>18.018141325952751</v>
      </c>
      <c r="E34" s="23">
        <v>24.33</v>
      </c>
      <c r="F34" s="25">
        <v>18.018141325952751</v>
      </c>
      <c r="G34" s="25"/>
      <c r="I34" s="23">
        <f t="shared" si="0"/>
        <v>6.3118586740472473</v>
      </c>
      <c r="J34" s="24">
        <f t="shared" si="4"/>
        <v>0.25942699030198307</v>
      </c>
      <c r="K34" s="5">
        <f t="shared" si="5"/>
        <v>0.77000000000000313</v>
      </c>
      <c r="M34" s="23">
        <f t="shared" si="1"/>
        <v>-6.3118586740472473</v>
      </c>
      <c r="N34" s="24">
        <f t="shared" si="6"/>
        <v>-0.35030575906050027</v>
      </c>
      <c r="O34" s="23">
        <f t="shared" si="7"/>
        <v>7.0818586740472504</v>
      </c>
      <c r="Q34" s="23">
        <f t="shared" si="2"/>
        <v>-18.018141325952751</v>
      </c>
      <c r="R34" s="24" t="e">
        <f t="shared" si="8"/>
        <v>#DIV/0!</v>
      </c>
      <c r="S34" s="5">
        <f t="shared" si="9"/>
        <v>25.1</v>
      </c>
      <c r="U34" s="5" t="str">
        <f t="shared" si="10"/>
        <v>Healthy Fitness Zone</v>
      </c>
      <c r="V34" s="5" t="str">
        <f t="shared" si="10"/>
        <v>Healthy Fitness Zone</v>
      </c>
      <c r="W34" s="5" t="str">
        <f t="shared" si="10"/>
        <v>Healthy Fitness Zone</v>
      </c>
      <c r="X34" s="5" t="str">
        <f t="shared" si="10"/>
        <v>Very Lean</v>
      </c>
    </row>
    <row r="35" spans="2:24" x14ac:dyDescent="0.25">
      <c r="B35" s="5">
        <v>25408</v>
      </c>
      <c r="D35" s="23">
        <v>17.175935373925615</v>
      </c>
      <c r="E35" s="23">
        <v>24.49</v>
      </c>
      <c r="F35" s="25">
        <v>17.175935373925615</v>
      </c>
      <c r="G35" s="25"/>
      <c r="I35" s="23">
        <f t="shared" si="0"/>
        <v>7.3140646260743836</v>
      </c>
      <c r="J35" s="24">
        <f t="shared" si="4"/>
        <v>0.29865515010511978</v>
      </c>
      <c r="K35" s="5">
        <f t="shared" si="5"/>
        <v>0.61000000000000298</v>
      </c>
      <c r="M35" s="23">
        <f t="shared" si="1"/>
        <v>-7.3140646260743836</v>
      </c>
      <c r="N35" s="24">
        <f t="shared" si="6"/>
        <v>-0.42583209978640779</v>
      </c>
      <c r="O35" s="23">
        <f t="shared" si="7"/>
        <v>7.9240646260743866</v>
      </c>
      <c r="Q35" s="23">
        <f t="shared" si="2"/>
        <v>-17.175935373925615</v>
      </c>
      <c r="R35" s="24" t="e">
        <f t="shared" si="8"/>
        <v>#DIV/0!</v>
      </c>
      <c r="S35" s="5">
        <f t="shared" si="9"/>
        <v>25.1</v>
      </c>
      <c r="U35" s="5" t="str">
        <f t="shared" si="10"/>
        <v>Very Lean</v>
      </c>
      <c r="V35" s="5" t="str">
        <f t="shared" si="10"/>
        <v>Healthy Fitness Zone</v>
      </c>
      <c r="W35" s="5" t="str">
        <f t="shared" si="10"/>
        <v>Very Lean</v>
      </c>
      <c r="X35" s="5" t="str">
        <f t="shared" si="10"/>
        <v>Very Lean</v>
      </c>
    </row>
    <row r="36" spans="2:24" x14ac:dyDescent="0.25">
      <c r="B36" s="5">
        <v>25446</v>
      </c>
      <c r="D36" s="23">
        <v>18.71136985068598</v>
      </c>
      <c r="E36" s="23">
        <v>24.65</v>
      </c>
      <c r="F36" s="25">
        <v>18.71136985068598</v>
      </c>
      <c r="G36" s="25"/>
      <c r="I36" s="23">
        <f t="shared" si="0"/>
        <v>5.9386301493140188</v>
      </c>
      <c r="J36" s="24">
        <f t="shared" si="4"/>
        <v>0.24091805879570058</v>
      </c>
      <c r="K36" s="5">
        <f t="shared" si="5"/>
        <v>0.45000000000000284</v>
      </c>
      <c r="M36" s="23">
        <f t="shared" si="1"/>
        <v>-5.9386301493140188</v>
      </c>
      <c r="N36" s="24">
        <f t="shared" si="6"/>
        <v>-0.31738083297500008</v>
      </c>
      <c r="O36" s="23">
        <f t="shared" si="7"/>
        <v>6.3886301493140216</v>
      </c>
      <c r="Q36" s="23">
        <f t="shared" si="2"/>
        <v>-18.71136985068598</v>
      </c>
      <c r="R36" s="24" t="e">
        <f t="shared" si="8"/>
        <v>#DIV/0!</v>
      </c>
      <c r="S36" s="5">
        <f t="shared" si="9"/>
        <v>25.1</v>
      </c>
      <c r="U36" s="5" t="str">
        <f t="shared" si="10"/>
        <v>Healthy Fitness Zone</v>
      </c>
      <c r="V36" s="5" t="str">
        <f t="shared" si="10"/>
        <v>Healthy Fitness Zone</v>
      </c>
      <c r="W36" s="5" t="str">
        <f t="shared" si="10"/>
        <v>Healthy Fitness Zone</v>
      </c>
      <c r="X36" s="5" t="str">
        <f t="shared" si="10"/>
        <v>Very Lean</v>
      </c>
    </row>
    <row r="37" spans="2:24" x14ac:dyDescent="0.25">
      <c r="B37" s="5">
        <v>25453</v>
      </c>
      <c r="D37" s="23">
        <v>18.934341941391608</v>
      </c>
      <c r="E37" s="23">
        <v>24.81</v>
      </c>
      <c r="F37" s="25">
        <v>18.934341941391608</v>
      </c>
      <c r="G37" s="25"/>
      <c r="I37" s="23">
        <f t="shared" si="0"/>
        <v>5.8756580586083906</v>
      </c>
      <c r="J37" s="24">
        <f t="shared" si="4"/>
        <v>0.23682620147554981</v>
      </c>
      <c r="K37" s="5">
        <f t="shared" si="5"/>
        <v>0.2900000000000027</v>
      </c>
      <c r="M37" s="23">
        <f t="shared" si="1"/>
        <v>-5.8756580586083906</v>
      </c>
      <c r="N37" s="24">
        <f t="shared" si="6"/>
        <v>-0.31031752129520007</v>
      </c>
      <c r="O37" s="23">
        <f t="shared" si="7"/>
        <v>6.1656580586083933</v>
      </c>
      <c r="Q37" s="23">
        <f t="shared" si="2"/>
        <v>-18.934341941391608</v>
      </c>
      <c r="R37" s="24" t="e">
        <f t="shared" si="8"/>
        <v>#DIV/0!</v>
      </c>
      <c r="S37" s="5">
        <f t="shared" si="9"/>
        <v>25.1</v>
      </c>
      <c r="U37" s="5" t="str">
        <f t="shared" si="10"/>
        <v>Healthy Fitness Zone</v>
      </c>
      <c r="V37" s="5" t="str">
        <f t="shared" si="10"/>
        <v>Healthy Fitness Zone</v>
      </c>
      <c r="W37" s="5" t="str">
        <f t="shared" si="10"/>
        <v>Healthy Fitness Zone</v>
      </c>
      <c r="X37" s="5" t="str">
        <f t="shared" si="10"/>
        <v>Very Lean</v>
      </c>
    </row>
    <row r="38" spans="2:24" x14ac:dyDescent="0.25">
      <c r="B38" s="5">
        <v>25460</v>
      </c>
      <c r="D38" s="23">
        <v>23.440500567201507</v>
      </c>
      <c r="E38" s="23">
        <v>24.97</v>
      </c>
      <c r="F38" s="25">
        <v>23.440500567201507</v>
      </c>
      <c r="G38" s="25"/>
      <c r="I38" s="23">
        <f t="shared" si="0"/>
        <v>1.5294994327984917</v>
      </c>
      <c r="J38" s="24">
        <f t="shared" si="4"/>
        <v>6.1253481489727341E-2</v>
      </c>
      <c r="K38" s="5">
        <f t="shared" si="5"/>
        <v>0.13000000000000256</v>
      </c>
      <c r="M38" s="23">
        <f t="shared" si="1"/>
        <v>-1.5294994327984917</v>
      </c>
      <c r="N38" s="24">
        <f t="shared" si="6"/>
        <v>-6.5250288850000185E-2</v>
      </c>
      <c r="O38" s="23">
        <f t="shared" si="7"/>
        <v>1.6594994327984942</v>
      </c>
      <c r="Q38" s="23">
        <f t="shared" si="2"/>
        <v>-23.440500567201507</v>
      </c>
      <c r="R38" s="24" t="e">
        <f t="shared" si="8"/>
        <v>#DIV/0!</v>
      </c>
      <c r="S38" s="5">
        <f t="shared" si="9"/>
        <v>25.1</v>
      </c>
      <c r="U38" s="5" t="str">
        <f t="shared" si="10"/>
        <v>Healthy Fitness Zone</v>
      </c>
      <c r="V38" s="5" t="str">
        <f t="shared" si="10"/>
        <v>Healthy Fitness Zone</v>
      </c>
      <c r="W38" s="5" t="str">
        <f t="shared" si="10"/>
        <v>Healthy Fitness Zone</v>
      </c>
      <c r="X38" s="5" t="str">
        <f t="shared" si="10"/>
        <v>Very Lean</v>
      </c>
    </row>
    <row r="39" spans="2:24" x14ac:dyDescent="0.25">
      <c r="B39" s="5">
        <v>25461</v>
      </c>
      <c r="D39" s="23">
        <v>23.057710198725506</v>
      </c>
      <c r="E39" s="23">
        <v>25.13</v>
      </c>
      <c r="F39" s="25">
        <v>23.057710198725506</v>
      </c>
      <c r="G39" s="25"/>
      <c r="I39" s="23">
        <f t="shared" si="0"/>
        <v>2.0722898012744935</v>
      </c>
      <c r="J39" s="24">
        <f t="shared" si="4"/>
        <v>8.2462785566036353E-2</v>
      </c>
      <c r="K39" s="5">
        <f t="shared" si="5"/>
        <v>-2.9999999999997584E-2</v>
      </c>
      <c r="M39" s="23">
        <f t="shared" si="1"/>
        <v>-2.0722898012744935</v>
      </c>
      <c r="N39" s="24">
        <f t="shared" si="6"/>
        <v>-8.9874050086250004E-2</v>
      </c>
      <c r="O39" s="23">
        <f t="shared" si="7"/>
        <v>2.0422898012744959</v>
      </c>
      <c r="Q39" s="23">
        <f t="shared" si="2"/>
        <v>-23.057710198725506</v>
      </c>
      <c r="R39" s="24" t="e">
        <f t="shared" si="8"/>
        <v>#DIV/0!</v>
      </c>
      <c r="S39" s="5">
        <f t="shared" si="9"/>
        <v>25.1</v>
      </c>
      <c r="U39" s="5" t="str">
        <f t="shared" si="10"/>
        <v>Healthy Fitness Zone</v>
      </c>
      <c r="V39" s="5" t="str">
        <f t="shared" si="10"/>
        <v>Needs Improvement</v>
      </c>
      <c r="W39" s="5" t="str">
        <f t="shared" si="10"/>
        <v>Healthy Fitness Zone</v>
      </c>
      <c r="X39" s="5" t="str">
        <f t="shared" si="10"/>
        <v>Very Lean</v>
      </c>
    </row>
    <row r="40" spans="2:24" x14ac:dyDescent="0.25">
      <c r="B40" s="5">
        <v>25462</v>
      </c>
      <c r="D40" s="23">
        <v>18.618746036817846</v>
      </c>
      <c r="E40" s="23">
        <v>25.29</v>
      </c>
      <c r="F40" s="25">
        <v>18.618746036817846</v>
      </c>
      <c r="G40" s="25"/>
      <c r="I40" s="23">
        <f t="shared" si="0"/>
        <v>6.6712539631821528</v>
      </c>
      <c r="J40" s="24">
        <f t="shared" si="4"/>
        <v>0.26379019229664502</v>
      </c>
      <c r="K40" s="5">
        <f t="shared" si="5"/>
        <v>-0.18999999999999773</v>
      </c>
      <c r="M40" s="23">
        <f t="shared" si="1"/>
        <v>-6.6712539631821528</v>
      </c>
      <c r="N40" s="24">
        <f t="shared" si="6"/>
        <v>-0.35830844622887104</v>
      </c>
      <c r="O40" s="23">
        <f t="shared" si="7"/>
        <v>6.4812539631821551</v>
      </c>
      <c r="Q40" s="23">
        <f t="shared" si="2"/>
        <v>-18.618746036817846</v>
      </c>
      <c r="R40" s="24" t="e">
        <f t="shared" si="8"/>
        <v>#DIV/0!</v>
      </c>
      <c r="S40" s="5">
        <f t="shared" si="9"/>
        <v>25.1</v>
      </c>
      <c r="U40" s="5" t="str">
        <f t="shared" si="10"/>
        <v>Healthy Fitness Zone</v>
      </c>
      <c r="V40" s="5" t="str">
        <f t="shared" si="10"/>
        <v>Needs Improvement</v>
      </c>
      <c r="W40" s="5" t="str">
        <f t="shared" si="10"/>
        <v>Healthy Fitness Zone</v>
      </c>
      <c r="X40" s="5" t="str">
        <f t="shared" si="10"/>
        <v>Very Lean</v>
      </c>
    </row>
    <row r="41" spans="2:24" x14ac:dyDescent="0.25">
      <c r="B41" s="5">
        <v>25476</v>
      </c>
      <c r="D41" s="23">
        <v>29.142287023576976</v>
      </c>
      <c r="E41" s="23">
        <v>25.45</v>
      </c>
      <c r="F41" s="25">
        <v>29.142287023576976</v>
      </c>
      <c r="G41" s="25"/>
      <c r="I41" s="23">
        <f t="shared" si="0"/>
        <v>-3.6922870235769771</v>
      </c>
      <c r="J41" s="24">
        <f t="shared" si="4"/>
        <v>-0.14508004021913468</v>
      </c>
      <c r="K41" s="5">
        <f t="shared" si="5"/>
        <v>-0.34999999999999787</v>
      </c>
      <c r="M41" s="23">
        <f t="shared" si="1"/>
        <v>3.6922870235769771</v>
      </c>
      <c r="N41" s="24">
        <f t="shared" si="6"/>
        <v>0.12669860195220117</v>
      </c>
      <c r="O41" s="23">
        <f t="shared" si="7"/>
        <v>-4.042287023576975</v>
      </c>
      <c r="Q41" s="23">
        <f t="shared" si="2"/>
        <v>-29.142287023576976</v>
      </c>
      <c r="R41" s="24" t="e">
        <f t="shared" si="8"/>
        <v>#DIV/0!</v>
      </c>
      <c r="S41" s="5">
        <f t="shared" si="9"/>
        <v>25.1</v>
      </c>
      <c r="U41" s="5" t="str">
        <f t="shared" si="10"/>
        <v>Needs Improvement and Health Risk</v>
      </c>
      <c r="V41" s="5" t="str">
        <f t="shared" si="10"/>
        <v>Needs Improvement</v>
      </c>
      <c r="W41" s="5" t="str">
        <f t="shared" si="10"/>
        <v>Needs Improvement and Health Risk</v>
      </c>
      <c r="X41" s="5" t="str">
        <f t="shared" si="10"/>
        <v>Very Lean</v>
      </c>
    </row>
    <row r="42" spans="2:24" x14ac:dyDescent="0.25">
      <c r="B42" s="5">
        <v>25480</v>
      </c>
      <c r="D42" s="23">
        <v>23.290805409559727</v>
      </c>
      <c r="E42" s="23">
        <v>25.61</v>
      </c>
      <c r="F42" s="25">
        <v>23.290805409559727</v>
      </c>
      <c r="G42" s="25"/>
      <c r="I42" s="23">
        <f t="shared" si="0"/>
        <v>2.3191945904402722</v>
      </c>
      <c r="J42" s="24">
        <f t="shared" si="4"/>
        <v>9.0558164406101996E-2</v>
      </c>
      <c r="K42" s="5">
        <f t="shared" si="5"/>
        <v>-0.50999999999999801</v>
      </c>
      <c r="M42" s="23">
        <f t="shared" si="1"/>
        <v>-2.3191945904402722</v>
      </c>
      <c r="N42" s="24">
        <f t="shared" si="6"/>
        <v>-9.9575542780000095E-2</v>
      </c>
      <c r="O42" s="23">
        <f t="shared" si="7"/>
        <v>1.8091945904402742</v>
      </c>
      <c r="Q42" s="23">
        <f t="shared" si="2"/>
        <v>-23.290805409559727</v>
      </c>
      <c r="R42" s="24" t="e">
        <f t="shared" si="8"/>
        <v>#DIV/0!</v>
      </c>
      <c r="S42" s="5">
        <f t="shared" si="9"/>
        <v>25.1</v>
      </c>
      <c r="U42" s="5" t="str">
        <f t="shared" si="10"/>
        <v>Healthy Fitness Zone</v>
      </c>
      <c r="V42" s="5" t="str">
        <f t="shared" si="10"/>
        <v>Needs Improvement</v>
      </c>
      <c r="W42" s="5" t="str">
        <f t="shared" si="10"/>
        <v>Healthy Fitness Zone</v>
      </c>
      <c r="X42" s="5" t="str">
        <f t="shared" si="10"/>
        <v>Very Lean</v>
      </c>
    </row>
    <row r="43" spans="2:24" x14ac:dyDescent="0.25">
      <c r="B43" s="5">
        <v>25491</v>
      </c>
      <c r="D43" s="23">
        <v>18.106268604483883</v>
      </c>
      <c r="E43" s="23">
        <v>25.77</v>
      </c>
      <c r="F43" s="25">
        <v>18.106268604483883</v>
      </c>
      <c r="G43" s="25"/>
      <c r="I43" s="23">
        <f t="shared" si="0"/>
        <v>7.6637313955161162</v>
      </c>
      <c r="J43" s="24">
        <f t="shared" si="4"/>
        <v>0.29738965446317872</v>
      </c>
      <c r="K43" s="5">
        <f t="shared" si="5"/>
        <v>-0.66999999999999815</v>
      </c>
      <c r="M43" s="23">
        <f t="shared" si="1"/>
        <v>-7.6637313955161162</v>
      </c>
      <c r="N43" s="24">
        <f t="shared" si="6"/>
        <v>-0.4232639845858826</v>
      </c>
      <c r="O43" s="23">
        <f t="shared" si="7"/>
        <v>6.993731395516118</v>
      </c>
      <c r="Q43" s="23">
        <f t="shared" si="2"/>
        <v>-18.106268604483883</v>
      </c>
      <c r="R43" s="24" t="e">
        <f t="shared" si="8"/>
        <v>#DIV/0!</v>
      </c>
      <c r="S43" s="5">
        <f t="shared" si="9"/>
        <v>25.1</v>
      </c>
      <c r="U43" s="5" t="str">
        <f t="shared" si="10"/>
        <v>Healthy Fitness Zone</v>
      </c>
      <c r="V43" s="5" t="str">
        <f t="shared" si="10"/>
        <v>Needs Improvement</v>
      </c>
      <c r="W43" s="5" t="str">
        <f t="shared" si="10"/>
        <v>Healthy Fitness Zone</v>
      </c>
      <c r="X43" s="5" t="str">
        <f t="shared" si="10"/>
        <v>Very Lean</v>
      </c>
    </row>
    <row r="44" spans="2:24" x14ac:dyDescent="0.25">
      <c r="B44" s="5">
        <v>25515</v>
      </c>
      <c r="D44" s="23">
        <v>33.851600785503877</v>
      </c>
      <c r="E44" s="23">
        <v>25.93</v>
      </c>
      <c r="F44" s="25">
        <v>33.851600785503877</v>
      </c>
      <c r="G44" s="25"/>
      <c r="I44" s="23">
        <f t="shared" si="0"/>
        <v>-7.9216007855038768</v>
      </c>
      <c r="J44" s="24">
        <f t="shared" si="4"/>
        <v>-0.30549945181272181</v>
      </c>
      <c r="K44" s="5">
        <f t="shared" si="5"/>
        <v>-0.82999999999999829</v>
      </c>
      <c r="M44" s="23">
        <f t="shared" si="1"/>
        <v>7.9216007855038768</v>
      </c>
      <c r="N44" s="24">
        <f t="shared" si="6"/>
        <v>0.23400963622660081</v>
      </c>
      <c r="O44" s="23">
        <f t="shared" si="7"/>
        <v>-8.7516007855038751</v>
      </c>
      <c r="Q44" s="23">
        <f t="shared" si="2"/>
        <v>-33.851600785503877</v>
      </c>
      <c r="R44" s="24" t="e">
        <f t="shared" si="8"/>
        <v>#DIV/0!</v>
      </c>
      <c r="S44" s="5">
        <f t="shared" si="9"/>
        <v>25.1</v>
      </c>
      <c r="U44" s="5" t="str">
        <f t="shared" si="10"/>
        <v>Needs Improvement and Health Risk</v>
      </c>
      <c r="V44" s="5" t="str">
        <f t="shared" si="10"/>
        <v>Needs Improvement</v>
      </c>
      <c r="W44" s="5" t="str">
        <f t="shared" si="10"/>
        <v>Needs Improvement and Health Risk</v>
      </c>
      <c r="X44" s="5" t="str">
        <f t="shared" si="10"/>
        <v>Very Lean</v>
      </c>
    </row>
    <row r="45" spans="2:24" x14ac:dyDescent="0.25">
      <c r="B45" s="5">
        <v>25537</v>
      </c>
      <c r="D45" s="23">
        <v>18.555655102563776</v>
      </c>
      <c r="E45" s="23">
        <v>26.09</v>
      </c>
      <c r="F45" s="25">
        <v>18.555655102563776</v>
      </c>
      <c r="G45" s="25"/>
      <c r="I45" s="23">
        <f t="shared" si="0"/>
        <v>7.5343448974362239</v>
      </c>
      <c r="J45" s="24">
        <f t="shared" si="4"/>
        <v>0.28878286306769735</v>
      </c>
      <c r="K45" s="5">
        <f t="shared" si="5"/>
        <v>-0.98999999999999844</v>
      </c>
      <c r="M45" s="23">
        <f t="shared" si="1"/>
        <v>-7.5343448974362239</v>
      </c>
      <c r="N45" s="24">
        <f t="shared" si="6"/>
        <v>-0.4060403610538777</v>
      </c>
      <c r="O45" s="23">
        <f t="shared" si="7"/>
        <v>6.5443448974362255</v>
      </c>
      <c r="Q45" s="23">
        <f t="shared" si="2"/>
        <v>-18.555655102563776</v>
      </c>
      <c r="R45" s="24" t="e">
        <f t="shared" si="8"/>
        <v>#DIV/0!</v>
      </c>
      <c r="S45" s="5">
        <f t="shared" si="9"/>
        <v>25.1</v>
      </c>
      <c r="U45" s="5" t="str">
        <f t="shared" si="10"/>
        <v>Healthy Fitness Zone</v>
      </c>
      <c r="V45" s="5" t="str">
        <f t="shared" si="10"/>
        <v>Needs Improvement</v>
      </c>
      <c r="W45" s="5" t="str">
        <f t="shared" si="10"/>
        <v>Healthy Fitness Zone</v>
      </c>
      <c r="X45" s="5" t="str">
        <f t="shared" si="10"/>
        <v>Very Lean</v>
      </c>
    </row>
    <row r="46" spans="2:24" x14ac:dyDescent="0.25">
      <c r="B46" s="5">
        <v>25544</v>
      </c>
      <c r="D46" s="23">
        <v>28.757014842415582</v>
      </c>
      <c r="E46" s="23">
        <v>26.25</v>
      </c>
      <c r="F46" s="25">
        <v>28.757014842415582</v>
      </c>
      <c r="G46" s="25"/>
      <c r="I46" s="23">
        <f t="shared" si="0"/>
        <v>-2.5070148424155825</v>
      </c>
      <c r="J46" s="24">
        <f t="shared" si="4"/>
        <v>-9.5505327330117434E-2</v>
      </c>
      <c r="K46" s="5">
        <f t="shared" si="5"/>
        <v>-1.1499999999999986</v>
      </c>
      <c r="M46" s="23">
        <f t="shared" si="1"/>
        <v>2.5070148424155825</v>
      </c>
      <c r="N46" s="24">
        <f t="shared" si="6"/>
        <v>8.7179244999999933E-2</v>
      </c>
      <c r="O46" s="23">
        <f t="shared" si="7"/>
        <v>-3.6570148424155811</v>
      </c>
      <c r="Q46" s="23">
        <f t="shared" si="2"/>
        <v>-28.757014842415582</v>
      </c>
      <c r="R46" s="24" t="e">
        <f t="shared" si="8"/>
        <v>#DIV/0!</v>
      </c>
      <c r="S46" s="5">
        <f t="shared" si="9"/>
        <v>25.1</v>
      </c>
      <c r="U46" s="5" t="str">
        <f t="shared" si="10"/>
        <v>Needs Improvement and Health Risk</v>
      </c>
      <c r="V46" s="5" t="str">
        <f t="shared" si="10"/>
        <v>Needs Improvement</v>
      </c>
      <c r="W46" s="5" t="str">
        <f t="shared" si="10"/>
        <v>Needs Improvement and Health Risk</v>
      </c>
      <c r="X46" s="5" t="str">
        <f t="shared" si="10"/>
        <v>Very Lean</v>
      </c>
    </row>
    <row r="47" spans="2:24" x14ac:dyDescent="0.25">
      <c r="B47" s="5">
        <v>25558</v>
      </c>
      <c r="D47" s="23">
        <v>23.289187992517395</v>
      </c>
      <c r="E47" s="23">
        <v>26.41</v>
      </c>
      <c r="F47" s="25">
        <v>23.289187992517395</v>
      </c>
      <c r="G47" s="25"/>
      <c r="I47" s="23">
        <f t="shared" si="0"/>
        <v>3.1208120074826056</v>
      </c>
      <c r="J47" s="24">
        <f t="shared" si="4"/>
        <v>0.11816781550483171</v>
      </c>
      <c r="K47" s="5">
        <f t="shared" si="5"/>
        <v>-1.3099999999999987</v>
      </c>
      <c r="M47" s="23">
        <f t="shared" si="1"/>
        <v>-3.1208120074826056</v>
      </c>
      <c r="N47" s="24">
        <f t="shared" si="6"/>
        <v>-0.13400261136134478</v>
      </c>
      <c r="O47" s="23">
        <f t="shared" si="7"/>
        <v>1.8108120074826068</v>
      </c>
      <c r="Q47" s="23">
        <f t="shared" si="2"/>
        <v>-23.289187992517395</v>
      </c>
      <c r="R47" s="24" t="e">
        <f t="shared" si="8"/>
        <v>#DIV/0!</v>
      </c>
      <c r="S47" s="5">
        <f t="shared" si="9"/>
        <v>25.1</v>
      </c>
      <c r="U47" s="5" t="str">
        <f t="shared" si="10"/>
        <v>Healthy Fitness Zone</v>
      </c>
      <c r="V47" s="5" t="str">
        <f t="shared" si="10"/>
        <v>Needs Improvement</v>
      </c>
      <c r="W47" s="5" t="str">
        <f t="shared" si="10"/>
        <v>Healthy Fitness Zone</v>
      </c>
      <c r="X47" s="5" t="str">
        <f t="shared" si="10"/>
        <v>Very Lean</v>
      </c>
    </row>
    <row r="48" spans="2:24" x14ac:dyDescent="0.25">
      <c r="B48" s="5">
        <v>25571</v>
      </c>
      <c r="D48" s="23">
        <v>18.990904544517928</v>
      </c>
      <c r="E48" s="23">
        <v>22.1</v>
      </c>
      <c r="F48" s="25">
        <v>18.990904544517928</v>
      </c>
      <c r="G48" s="25"/>
      <c r="I48" s="23">
        <f t="shared" si="0"/>
        <v>3.1090954554820733</v>
      </c>
      <c r="J48" s="24">
        <f t="shared" si="4"/>
        <v>0.1406830522842567</v>
      </c>
      <c r="K48" s="5">
        <f t="shared" si="5"/>
        <v>3</v>
      </c>
      <c r="M48" s="23">
        <f t="shared" si="1"/>
        <v>-3.1090954554820733</v>
      </c>
      <c r="N48" s="24">
        <f t="shared" si="6"/>
        <v>-0.16371497461818219</v>
      </c>
      <c r="O48" s="23">
        <f t="shared" si="7"/>
        <v>6.1090954554820733</v>
      </c>
      <c r="Q48" s="23">
        <f t="shared" si="2"/>
        <v>-18.990904544517928</v>
      </c>
      <c r="R48" s="24" t="e">
        <f t="shared" si="8"/>
        <v>#DIV/0!</v>
      </c>
      <c r="S48" s="5">
        <f t="shared" si="9"/>
        <v>25.1</v>
      </c>
      <c r="U48" s="5" t="str">
        <f t="shared" si="10"/>
        <v>Healthy Fitness Zone</v>
      </c>
      <c r="V48" s="5" t="str">
        <f t="shared" si="10"/>
        <v>Healthy Fitness Zone</v>
      </c>
      <c r="W48" s="5" t="str">
        <f t="shared" si="10"/>
        <v>Healthy Fitness Zone</v>
      </c>
      <c r="X48" s="5" t="str">
        <f t="shared" si="10"/>
        <v>Very Lean</v>
      </c>
    </row>
    <row r="49" spans="2:24" x14ac:dyDescent="0.25">
      <c r="B49" s="5">
        <v>25577</v>
      </c>
      <c r="D49" s="23">
        <v>17.595343108574781</v>
      </c>
      <c r="E49" s="23">
        <v>18.7</v>
      </c>
      <c r="F49" s="25">
        <v>17.595343108574781</v>
      </c>
      <c r="G49" s="25"/>
      <c r="I49" s="23">
        <f t="shared" si="0"/>
        <v>1.1046568914252184</v>
      </c>
      <c r="J49" s="24">
        <f t="shared" si="4"/>
        <v>5.9072561038781737E-2</v>
      </c>
      <c r="K49" s="5">
        <f t="shared" si="5"/>
        <v>6.4000000000000021</v>
      </c>
      <c r="M49" s="23">
        <f t="shared" si="1"/>
        <v>-1.1046568914252184</v>
      </c>
      <c r="N49" s="24">
        <f t="shared" si="6"/>
        <v>-6.2781207766666583E-2</v>
      </c>
      <c r="O49" s="23">
        <f t="shared" si="7"/>
        <v>7.5046568914252205</v>
      </c>
      <c r="Q49" s="23">
        <f t="shared" si="2"/>
        <v>-17.595343108574781</v>
      </c>
      <c r="R49" s="24" t="e">
        <f t="shared" si="8"/>
        <v>#DIV/0!</v>
      </c>
      <c r="S49" s="5">
        <f t="shared" si="9"/>
        <v>25.1</v>
      </c>
      <c r="U49" s="5" t="str">
        <f t="shared" si="10"/>
        <v>Healthy Fitness Zone</v>
      </c>
      <c r="V49" s="5" t="str">
        <f t="shared" si="10"/>
        <v>Healthy Fitness Zone</v>
      </c>
      <c r="W49" s="5" t="str">
        <f t="shared" si="10"/>
        <v>Healthy Fitness Zone</v>
      </c>
      <c r="X49" s="5" t="str">
        <f t="shared" si="10"/>
        <v>Very Lean</v>
      </c>
    </row>
    <row r="50" spans="2:24" x14ac:dyDescent="0.25">
      <c r="B50" s="5">
        <v>25580</v>
      </c>
      <c r="D50" s="23">
        <v>19.045925163256424</v>
      </c>
      <c r="E50" s="25">
        <v>15.2</v>
      </c>
      <c r="F50" s="25">
        <v>19.045925163256424</v>
      </c>
      <c r="G50" s="25"/>
      <c r="I50" s="23">
        <f t="shared" si="0"/>
        <v>-3.8459251632564246</v>
      </c>
      <c r="J50" s="24">
        <f t="shared" si="4"/>
        <v>-0.25302139231950166</v>
      </c>
      <c r="K50" s="5">
        <f t="shared" si="5"/>
        <v>9.9000000000000021</v>
      </c>
      <c r="M50" s="23">
        <f t="shared" si="1"/>
        <v>3.8459251632564246</v>
      </c>
      <c r="N50" s="24">
        <f t="shared" si="6"/>
        <v>0.20192902840319982</v>
      </c>
      <c r="O50" s="23">
        <f t="shared" si="7"/>
        <v>6.0540748367435775</v>
      </c>
      <c r="Q50" s="23">
        <f t="shared" si="2"/>
        <v>-19.045925163256424</v>
      </c>
      <c r="R50" s="24" t="e">
        <f t="shared" si="8"/>
        <v>#DIV/0!</v>
      </c>
      <c r="S50" s="5">
        <f t="shared" si="9"/>
        <v>25.1</v>
      </c>
      <c r="U50" s="5" t="str">
        <f t="shared" si="10"/>
        <v>Healthy Fitness Zone</v>
      </c>
      <c r="V50" s="5" t="str">
        <f t="shared" si="10"/>
        <v>Very Lean</v>
      </c>
      <c r="W50" s="5" t="str">
        <f t="shared" si="10"/>
        <v>Healthy Fitness Zone</v>
      </c>
      <c r="X50" s="5" t="str">
        <f t="shared" si="10"/>
        <v>Very Lean</v>
      </c>
    </row>
    <row r="51" spans="2:24" x14ac:dyDescent="0.25">
      <c r="B51" s="5">
        <v>25611</v>
      </c>
      <c r="D51" s="23">
        <v>17.107509052499623</v>
      </c>
      <c r="E51" s="25">
        <v>20.23</v>
      </c>
      <c r="F51" s="25">
        <v>17.107509052499623</v>
      </c>
      <c r="G51" s="25"/>
      <c r="I51" s="23">
        <f t="shared" si="0"/>
        <v>3.1224909475003777</v>
      </c>
      <c r="J51" s="24">
        <f t="shared" si="4"/>
        <v>0.1543495278052584</v>
      </c>
      <c r="K51" s="5">
        <f t="shared" si="5"/>
        <v>4.870000000000001</v>
      </c>
      <c r="M51" s="23">
        <f t="shared" si="1"/>
        <v>-3.1224909475003777</v>
      </c>
      <c r="N51" s="24">
        <f t="shared" si="6"/>
        <v>-0.18252165981137636</v>
      </c>
      <c r="O51" s="23">
        <f t="shared" si="7"/>
        <v>7.9924909475003787</v>
      </c>
      <c r="Q51" s="23">
        <f t="shared" si="2"/>
        <v>-17.107509052499623</v>
      </c>
      <c r="R51" s="24" t="e">
        <f t="shared" si="8"/>
        <v>#DIV/0!</v>
      </c>
      <c r="S51" s="5">
        <f t="shared" si="9"/>
        <v>25.1</v>
      </c>
      <c r="U51" s="5" t="str">
        <f t="shared" si="10"/>
        <v>Very Lean</v>
      </c>
      <c r="V51" s="5" t="str">
        <f t="shared" si="10"/>
        <v>Healthy Fitness Zone</v>
      </c>
      <c r="W51" s="5" t="str">
        <f t="shared" si="10"/>
        <v>Very Lean</v>
      </c>
      <c r="X51" s="5" t="str">
        <f t="shared" si="10"/>
        <v>Very Lean</v>
      </c>
    </row>
    <row r="52" spans="2:24" x14ac:dyDescent="0.25">
      <c r="B52" s="5">
        <v>25620</v>
      </c>
      <c r="D52" s="23">
        <v>18.993830790978194</v>
      </c>
      <c r="E52" s="23">
        <v>16.78</v>
      </c>
      <c r="F52" s="25">
        <v>18.993830790978194</v>
      </c>
      <c r="G52" s="25"/>
      <c r="I52" s="23">
        <f t="shared" si="0"/>
        <v>-2.2138307909781929</v>
      </c>
      <c r="J52" s="24">
        <f t="shared" si="4"/>
        <v>-0.13193270506425464</v>
      </c>
      <c r="K52" s="5">
        <f t="shared" si="5"/>
        <v>8.32</v>
      </c>
      <c r="M52" s="23">
        <f t="shared" si="1"/>
        <v>2.2138307909781929</v>
      </c>
      <c r="N52" s="24">
        <f t="shared" si="6"/>
        <v>0.1165552549846728</v>
      </c>
      <c r="O52" s="23">
        <f t="shared" si="7"/>
        <v>6.1061692090218074</v>
      </c>
      <c r="Q52" s="23">
        <f t="shared" si="2"/>
        <v>-18.993830790978194</v>
      </c>
      <c r="R52" s="24" t="e">
        <f t="shared" si="8"/>
        <v>#DIV/0!</v>
      </c>
      <c r="S52" s="5">
        <f t="shared" si="9"/>
        <v>25.1</v>
      </c>
      <c r="U52" s="5" t="str">
        <f t="shared" si="10"/>
        <v>Healthy Fitness Zone</v>
      </c>
      <c r="V52" s="5" t="str">
        <f t="shared" si="10"/>
        <v>Very Lean</v>
      </c>
      <c r="W52" s="5" t="str">
        <f t="shared" si="10"/>
        <v>Healthy Fitness Zone</v>
      </c>
      <c r="X52" s="5" t="str">
        <f t="shared" si="10"/>
        <v>Very Lean</v>
      </c>
    </row>
    <row r="53" spans="2:24" x14ac:dyDescent="0.25">
      <c r="B53" s="5">
        <v>25650</v>
      </c>
      <c r="D53" s="23">
        <v>20.768955163966812</v>
      </c>
      <c r="E53" s="23">
        <v>15.86</v>
      </c>
      <c r="F53" s="25">
        <v>20.768955163966812</v>
      </c>
      <c r="G53" s="25"/>
      <c r="I53" s="23">
        <f t="shared" si="0"/>
        <v>-4.9089551639668123</v>
      </c>
      <c r="J53" s="24">
        <f t="shared" si="4"/>
        <v>-0.30951798007356951</v>
      </c>
      <c r="K53" s="5">
        <f t="shared" si="5"/>
        <v>9.240000000000002</v>
      </c>
      <c r="M53" s="23">
        <f t="shared" si="1"/>
        <v>4.9089551639668123</v>
      </c>
      <c r="N53" s="24">
        <f t="shared" si="6"/>
        <v>0.23636023696000005</v>
      </c>
      <c r="O53" s="23">
        <f t="shared" si="7"/>
        <v>4.3310448360331897</v>
      </c>
      <c r="Q53" s="23">
        <f t="shared" si="2"/>
        <v>-20.768955163966812</v>
      </c>
      <c r="R53" s="24" t="e">
        <f t="shared" si="8"/>
        <v>#DIV/0!</v>
      </c>
      <c r="S53" s="5">
        <f t="shared" si="9"/>
        <v>25.1</v>
      </c>
      <c r="U53" s="5" t="str">
        <f t="shared" si="10"/>
        <v>Healthy Fitness Zone</v>
      </c>
      <c r="V53" s="5" t="str">
        <f t="shared" si="10"/>
        <v>Very Lean</v>
      </c>
      <c r="W53" s="5" t="str">
        <f t="shared" si="10"/>
        <v>Healthy Fitness Zone</v>
      </c>
      <c r="X53" s="5" t="str">
        <f t="shared" si="10"/>
        <v>Very Lean</v>
      </c>
    </row>
    <row r="54" spans="2:24" x14ac:dyDescent="0.25">
      <c r="B54" s="5">
        <v>25665</v>
      </c>
      <c r="D54" s="23">
        <v>23.512688230325352</v>
      </c>
      <c r="E54" s="23">
        <v>20.100000000000001</v>
      </c>
      <c r="F54" s="25">
        <v>23.512688230325352</v>
      </c>
      <c r="G54" s="25"/>
      <c r="I54" s="23">
        <f t="shared" si="0"/>
        <v>-3.412688230325351</v>
      </c>
      <c r="J54" s="24">
        <f t="shared" si="4"/>
        <v>-0.16978548409578859</v>
      </c>
      <c r="K54" s="5">
        <f t="shared" si="5"/>
        <v>5</v>
      </c>
      <c r="M54" s="23">
        <f t="shared" si="1"/>
        <v>3.412688230325351</v>
      </c>
      <c r="N54" s="24">
        <f t="shared" si="6"/>
        <v>0.14514240978723378</v>
      </c>
      <c r="O54" s="23">
        <f t="shared" si="7"/>
        <v>1.587311769674649</v>
      </c>
      <c r="Q54" s="23">
        <f t="shared" si="2"/>
        <v>-23.512688230325352</v>
      </c>
      <c r="R54" s="24" t="e">
        <f t="shared" si="8"/>
        <v>#DIV/0!</v>
      </c>
      <c r="S54" s="5">
        <f t="shared" si="9"/>
        <v>25.1</v>
      </c>
      <c r="U54" s="5" t="str">
        <f t="shared" si="10"/>
        <v>Healthy Fitness Zone</v>
      </c>
      <c r="V54" s="5" t="str">
        <f t="shared" si="10"/>
        <v>Healthy Fitness Zone</v>
      </c>
      <c r="W54" s="5" t="str">
        <f t="shared" si="10"/>
        <v>Healthy Fitness Zone</v>
      </c>
      <c r="X54" s="5" t="str">
        <f t="shared" si="10"/>
        <v>Very Lean</v>
      </c>
    </row>
    <row r="55" spans="2:24" x14ac:dyDescent="0.25">
      <c r="B55" s="5">
        <v>25700</v>
      </c>
      <c r="D55" s="23">
        <v>16.862203812384163</v>
      </c>
      <c r="E55" s="23">
        <v>22.36</v>
      </c>
      <c r="F55" s="25">
        <v>16.862203812384163</v>
      </c>
      <c r="G55" s="25"/>
      <c r="I55" s="23">
        <f t="shared" si="0"/>
        <v>5.4977961876158368</v>
      </c>
      <c r="J55" s="24">
        <f t="shared" si="4"/>
        <v>0.24587639479498377</v>
      </c>
      <c r="K55" s="5">
        <f t="shared" si="5"/>
        <v>2.740000000000002</v>
      </c>
      <c r="M55" s="23">
        <f t="shared" si="1"/>
        <v>-5.4977961876158368</v>
      </c>
      <c r="N55" s="24">
        <f t="shared" si="6"/>
        <v>-0.32604256530086967</v>
      </c>
      <c r="O55" s="23">
        <f t="shared" si="7"/>
        <v>8.2377961876158388</v>
      </c>
      <c r="Q55" s="23">
        <f t="shared" si="2"/>
        <v>-16.862203812384163</v>
      </c>
      <c r="R55" s="24" t="e">
        <f t="shared" si="8"/>
        <v>#DIV/0!</v>
      </c>
      <c r="S55" s="5">
        <f t="shared" si="9"/>
        <v>25.1</v>
      </c>
      <c r="U55" s="5" t="str">
        <f t="shared" si="10"/>
        <v>Very Lean</v>
      </c>
      <c r="V55" s="5" t="str">
        <f t="shared" si="10"/>
        <v>Healthy Fitness Zone</v>
      </c>
      <c r="W55" s="5" t="str">
        <f t="shared" si="10"/>
        <v>Very Lean</v>
      </c>
      <c r="X55" s="5" t="str">
        <f t="shared" si="10"/>
        <v>Very Lean</v>
      </c>
    </row>
    <row r="56" spans="2:24" x14ac:dyDescent="0.25">
      <c r="B56" s="5">
        <v>25707</v>
      </c>
      <c r="D56" s="23">
        <v>19.677285185662353</v>
      </c>
      <c r="E56" s="23">
        <v>24.62</v>
      </c>
      <c r="F56" s="25">
        <v>19.677285185662353</v>
      </c>
      <c r="G56" s="25"/>
      <c r="I56" s="23">
        <f t="shared" si="0"/>
        <v>4.9427148143376485</v>
      </c>
      <c r="J56" s="24">
        <f t="shared" si="4"/>
        <v>0.20076014680494103</v>
      </c>
      <c r="K56" s="5">
        <f t="shared" si="5"/>
        <v>0.48000000000000043</v>
      </c>
      <c r="M56" s="23">
        <f t="shared" si="1"/>
        <v>-4.9427148143376485</v>
      </c>
      <c r="N56" s="24">
        <f t="shared" si="6"/>
        <v>-0.25118885901694943</v>
      </c>
      <c r="O56" s="23">
        <f t="shared" si="7"/>
        <v>5.4227148143376489</v>
      </c>
      <c r="Q56" s="23">
        <f t="shared" si="2"/>
        <v>-19.677285185662353</v>
      </c>
      <c r="R56" s="24" t="e">
        <f t="shared" si="8"/>
        <v>#DIV/0!</v>
      </c>
      <c r="S56" s="5">
        <f t="shared" si="9"/>
        <v>25.1</v>
      </c>
      <c r="U56" s="5" t="str">
        <f t="shared" si="10"/>
        <v>Healthy Fitness Zone</v>
      </c>
      <c r="V56" s="5" t="str">
        <f t="shared" si="10"/>
        <v>Healthy Fitness Zone</v>
      </c>
      <c r="W56" s="5" t="str">
        <f t="shared" si="10"/>
        <v>Healthy Fitness Zone</v>
      </c>
      <c r="X56" s="5" t="str">
        <f t="shared" si="10"/>
        <v>Very Lean</v>
      </c>
    </row>
    <row r="57" spans="2:24" x14ac:dyDescent="0.25">
      <c r="B57" s="5">
        <v>25708</v>
      </c>
      <c r="D57" s="23">
        <v>19.06162170095601</v>
      </c>
      <c r="E57" s="23">
        <v>26.88</v>
      </c>
      <c r="F57" s="25">
        <v>19.06162170095601</v>
      </c>
      <c r="G57" s="25"/>
      <c r="I57" s="23">
        <f t="shared" si="0"/>
        <v>7.8183782990439887</v>
      </c>
      <c r="J57" s="24">
        <f t="shared" si="4"/>
        <v>0.29086228791086266</v>
      </c>
      <c r="K57" s="5">
        <f t="shared" si="5"/>
        <v>-1.7799999999999976</v>
      </c>
      <c r="M57" s="23">
        <f t="shared" si="1"/>
        <v>-7.8183782990439887</v>
      </c>
      <c r="N57" s="24">
        <f t="shared" si="6"/>
        <v>-0.41016333351384621</v>
      </c>
      <c r="O57" s="23">
        <f t="shared" si="7"/>
        <v>6.0383782990439911</v>
      </c>
      <c r="Q57" s="23">
        <f t="shared" si="2"/>
        <v>-19.06162170095601</v>
      </c>
      <c r="R57" s="24" t="e">
        <f t="shared" si="8"/>
        <v>#DIV/0!</v>
      </c>
      <c r="S57" s="5">
        <f t="shared" si="9"/>
        <v>25.1</v>
      </c>
      <c r="U57" s="5" t="str">
        <f t="shared" si="10"/>
        <v>Healthy Fitness Zone</v>
      </c>
      <c r="V57" s="5" t="str">
        <f t="shared" si="10"/>
        <v>Needs Improvement</v>
      </c>
      <c r="W57" s="5" t="str">
        <f t="shared" si="10"/>
        <v>Healthy Fitness Zone</v>
      </c>
      <c r="X57" s="5" t="str">
        <f t="shared" si="10"/>
        <v>Very Lean</v>
      </c>
    </row>
    <row r="58" spans="2:24" x14ac:dyDescent="0.25">
      <c r="B58" s="5">
        <v>25712</v>
      </c>
      <c r="D58" s="23">
        <v>21.169006178690633</v>
      </c>
      <c r="E58" s="23">
        <v>29.14</v>
      </c>
      <c r="F58" s="25">
        <v>21.169006178690633</v>
      </c>
      <c r="G58" s="25"/>
      <c r="I58" s="23">
        <f t="shared" si="0"/>
        <v>7.9709938213093672</v>
      </c>
      <c r="J58" s="24">
        <f t="shared" si="4"/>
        <v>0.27354131164411005</v>
      </c>
      <c r="K58" s="5">
        <f t="shared" si="5"/>
        <v>-4.0399999999999991</v>
      </c>
      <c r="M58" s="23">
        <f t="shared" si="1"/>
        <v>-7.9709938213093672</v>
      </c>
      <c r="N58" s="24">
        <f t="shared" si="6"/>
        <v>-0.37654076691296035</v>
      </c>
      <c r="O58" s="23">
        <f t="shared" si="7"/>
        <v>3.930993821309368</v>
      </c>
      <c r="Q58" s="23">
        <f t="shared" si="2"/>
        <v>-21.169006178690633</v>
      </c>
      <c r="R58" s="24" t="e">
        <f t="shared" si="8"/>
        <v>#DIV/0!</v>
      </c>
      <c r="S58" s="5">
        <f t="shared" si="9"/>
        <v>25.1</v>
      </c>
      <c r="U58" s="5" t="str">
        <f t="shared" si="10"/>
        <v>Healthy Fitness Zone</v>
      </c>
      <c r="V58" s="5" t="str">
        <f t="shared" si="10"/>
        <v>Needs Improvement and Health Risk</v>
      </c>
      <c r="W58" s="5" t="str">
        <f t="shared" si="10"/>
        <v>Healthy Fitness Zone</v>
      </c>
      <c r="X58" s="5" t="str">
        <f t="shared" si="10"/>
        <v>Very Lean</v>
      </c>
    </row>
    <row r="59" spans="2:24" x14ac:dyDescent="0.25">
      <c r="B59" s="5">
        <v>25715</v>
      </c>
      <c r="D59" s="23">
        <v>30.01619774084088</v>
      </c>
      <c r="E59" s="23">
        <v>31.4</v>
      </c>
      <c r="F59" s="25">
        <v>30.01619774084088</v>
      </c>
      <c r="G59" s="25"/>
      <c r="I59" s="23">
        <f t="shared" si="0"/>
        <v>1.3838022591591184</v>
      </c>
      <c r="J59" s="24">
        <f t="shared" si="4"/>
        <v>4.4070135642010143E-2</v>
      </c>
      <c r="K59" s="5">
        <f t="shared" si="5"/>
        <v>-6.2999999999999972</v>
      </c>
      <c r="M59" s="23">
        <f t="shared" si="1"/>
        <v>-1.3838022591591184</v>
      </c>
      <c r="N59" s="24">
        <f t="shared" si="6"/>
        <v>-4.6101850444444474E-2</v>
      </c>
      <c r="O59" s="23">
        <f t="shared" si="7"/>
        <v>-4.9161977408408788</v>
      </c>
      <c r="Q59" s="23">
        <f t="shared" si="2"/>
        <v>-30.01619774084088</v>
      </c>
      <c r="R59" s="24" t="e">
        <f t="shared" si="8"/>
        <v>#DIV/0!</v>
      </c>
      <c r="S59" s="5">
        <f t="shared" si="9"/>
        <v>25.1</v>
      </c>
      <c r="U59" s="5" t="str">
        <f t="shared" si="10"/>
        <v>Needs Improvement and Health Risk</v>
      </c>
      <c r="V59" s="5" t="str">
        <f t="shared" si="10"/>
        <v>Needs Improvement and Health Risk</v>
      </c>
      <c r="W59" s="5" t="str">
        <f t="shared" si="10"/>
        <v>Needs Improvement and Health Risk</v>
      </c>
      <c r="X59" s="5" t="str">
        <f t="shared" si="10"/>
        <v>Very Lean</v>
      </c>
    </row>
    <row r="60" spans="2:24" x14ac:dyDescent="0.25">
      <c r="B60" s="5">
        <v>25753</v>
      </c>
      <c r="D60" s="23">
        <v>17.842961990388744</v>
      </c>
      <c r="E60" s="23">
        <v>25.2</v>
      </c>
      <c r="F60" s="25">
        <v>17.842961990388744</v>
      </c>
      <c r="G60" s="25"/>
      <c r="I60" s="23">
        <f t="shared" si="0"/>
        <v>7.3570380096112551</v>
      </c>
      <c r="J60" s="24">
        <f t="shared" si="4"/>
        <v>0.29194595276235141</v>
      </c>
      <c r="K60" s="5">
        <f t="shared" si="5"/>
        <v>-9.9999999999997868E-2</v>
      </c>
      <c r="M60" s="23">
        <f t="shared" si="1"/>
        <v>-7.3570380096112551</v>
      </c>
      <c r="N60" s="24">
        <f t="shared" si="6"/>
        <v>-0.41232156485981325</v>
      </c>
      <c r="O60" s="23">
        <f t="shared" si="7"/>
        <v>7.2570380096112572</v>
      </c>
      <c r="Q60" s="23">
        <f t="shared" si="2"/>
        <v>-17.842961990388744</v>
      </c>
      <c r="R60" s="24" t="e">
        <f t="shared" si="8"/>
        <v>#DIV/0!</v>
      </c>
      <c r="S60" s="5">
        <f t="shared" si="9"/>
        <v>25.1</v>
      </c>
      <c r="U60" s="5" t="str">
        <f t="shared" si="10"/>
        <v>Healthy Fitness Zone</v>
      </c>
      <c r="V60" s="5" t="str">
        <f t="shared" si="10"/>
        <v>Needs Improvement</v>
      </c>
      <c r="W60" s="5" t="str">
        <f t="shared" si="10"/>
        <v>Healthy Fitness Zone</v>
      </c>
      <c r="X60" s="5" t="str">
        <f t="shared" si="10"/>
        <v>Very Lean</v>
      </c>
    </row>
    <row r="61" spans="2:24" x14ac:dyDescent="0.25">
      <c r="B61" s="5">
        <v>25756</v>
      </c>
      <c r="D61" s="23">
        <v>19.947664287397405</v>
      </c>
      <c r="E61" s="23">
        <v>26.3</v>
      </c>
      <c r="F61" s="25">
        <v>19.947664287397405</v>
      </c>
      <c r="G61" s="25"/>
      <c r="I61" s="23">
        <f t="shared" si="0"/>
        <v>6.3523357126025957</v>
      </c>
      <c r="J61" s="24">
        <f t="shared" si="4"/>
        <v>0.24153367728526978</v>
      </c>
      <c r="K61" s="5">
        <f t="shared" si="5"/>
        <v>-1.1999999999999993</v>
      </c>
      <c r="M61" s="23">
        <f t="shared" si="1"/>
        <v>-6.3523357126025957</v>
      </c>
      <c r="N61" s="24">
        <f t="shared" si="6"/>
        <v>-0.3184501012790702</v>
      </c>
      <c r="O61" s="23">
        <f t="shared" si="7"/>
        <v>5.1523357126025964</v>
      </c>
      <c r="Q61" s="23">
        <f t="shared" si="2"/>
        <v>-19.947664287397405</v>
      </c>
      <c r="R61" s="24" t="e">
        <f t="shared" si="8"/>
        <v>#DIV/0!</v>
      </c>
      <c r="S61" s="5">
        <f t="shared" si="9"/>
        <v>25.1</v>
      </c>
      <c r="U61" s="5" t="str">
        <f t="shared" si="10"/>
        <v>Healthy Fitness Zone</v>
      </c>
      <c r="V61" s="5" t="str">
        <f t="shared" si="10"/>
        <v>Needs Improvement</v>
      </c>
      <c r="W61" s="5" t="str">
        <f t="shared" si="10"/>
        <v>Healthy Fitness Zone</v>
      </c>
      <c r="X61" s="5" t="str">
        <f t="shared" si="10"/>
        <v>Very Lean</v>
      </c>
    </row>
    <row r="62" spans="2:24" x14ac:dyDescent="0.25">
      <c r="B62" s="5">
        <v>25758</v>
      </c>
      <c r="D62" s="23">
        <v>19.436961814264535</v>
      </c>
      <c r="E62" s="23">
        <v>29.56</v>
      </c>
      <c r="F62" s="25">
        <v>19.436961814264535</v>
      </c>
      <c r="G62" s="25"/>
      <c r="I62" s="23">
        <f t="shared" si="0"/>
        <v>10.123038185735464</v>
      </c>
      <c r="J62" s="24">
        <f t="shared" si="4"/>
        <v>0.34245731345519159</v>
      </c>
      <c r="K62" s="5">
        <f t="shared" si="5"/>
        <v>-4.4599999999999973</v>
      </c>
      <c r="M62" s="23">
        <f t="shared" si="1"/>
        <v>-10.123038185735464</v>
      </c>
      <c r="N62" s="24">
        <f t="shared" si="6"/>
        <v>-0.52081381249132752</v>
      </c>
      <c r="O62" s="23">
        <f t="shared" si="7"/>
        <v>5.6630381857354664</v>
      </c>
      <c r="Q62" s="23">
        <f t="shared" si="2"/>
        <v>-19.436961814264535</v>
      </c>
      <c r="R62" s="24" t="e">
        <f t="shared" si="8"/>
        <v>#DIV/0!</v>
      </c>
      <c r="S62" s="5">
        <f t="shared" si="9"/>
        <v>25.1</v>
      </c>
      <c r="U62" s="5" t="str">
        <f t="shared" si="10"/>
        <v>Healthy Fitness Zone</v>
      </c>
      <c r="V62" s="5" t="str">
        <f t="shared" si="10"/>
        <v>Needs Improvement and Health Risk</v>
      </c>
      <c r="W62" s="5" t="str">
        <f t="shared" si="10"/>
        <v>Healthy Fitness Zone</v>
      </c>
      <c r="X62" s="5" t="str">
        <f t="shared" si="10"/>
        <v>Very Lean</v>
      </c>
    </row>
    <row r="63" spans="2:24" x14ac:dyDescent="0.25">
      <c r="B63" s="5">
        <v>25767</v>
      </c>
      <c r="D63" s="23">
        <v>20.010798493893919</v>
      </c>
      <c r="E63" s="23">
        <v>25.664999999999999</v>
      </c>
      <c r="F63" s="25">
        <v>20.010798493893919</v>
      </c>
      <c r="G63" s="25"/>
      <c r="I63" s="23">
        <f t="shared" si="0"/>
        <v>5.6542015061060802</v>
      </c>
      <c r="J63" s="24">
        <f t="shared" si="4"/>
        <v>0.22030787087886539</v>
      </c>
      <c r="K63" s="5">
        <f t="shared" si="5"/>
        <v>-0.56499999999999773</v>
      </c>
      <c r="M63" s="23">
        <f t="shared" si="1"/>
        <v>-5.6542015061060802</v>
      </c>
      <c r="N63" s="24">
        <f t="shared" si="6"/>
        <v>-0.28255751552500014</v>
      </c>
      <c r="O63" s="23">
        <f t="shared" si="7"/>
        <v>5.0892015061060825</v>
      </c>
      <c r="Q63" s="23">
        <f t="shared" si="2"/>
        <v>-20.010798493893919</v>
      </c>
      <c r="R63" s="24" t="e">
        <f t="shared" si="8"/>
        <v>#DIV/0!</v>
      </c>
      <c r="S63" s="5">
        <f t="shared" si="9"/>
        <v>25.1</v>
      </c>
      <c r="U63" s="5" t="str">
        <f t="shared" si="10"/>
        <v>Healthy Fitness Zone</v>
      </c>
      <c r="V63" s="5" t="str">
        <f t="shared" si="10"/>
        <v>Needs Improvement</v>
      </c>
      <c r="W63" s="5" t="str">
        <f t="shared" si="10"/>
        <v>Healthy Fitness Zone</v>
      </c>
      <c r="X63" s="5" t="str">
        <f t="shared" si="10"/>
        <v>Very Lean</v>
      </c>
    </row>
    <row r="64" spans="2:24" x14ac:dyDescent="0.25">
      <c r="B64" s="5">
        <v>25771</v>
      </c>
      <c r="D64" s="23">
        <v>15.365461902140098</v>
      </c>
      <c r="E64" s="23">
        <v>18.239999999999998</v>
      </c>
      <c r="F64" s="25">
        <v>15.365461902140098</v>
      </c>
      <c r="G64" s="25"/>
      <c r="I64" s="23">
        <f t="shared" si="0"/>
        <v>2.8745380978599009</v>
      </c>
      <c r="J64" s="24">
        <f t="shared" si="4"/>
        <v>0.15759529045284545</v>
      </c>
      <c r="K64" s="5">
        <f t="shared" si="5"/>
        <v>6.860000000000003</v>
      </c>
      <c r="M64" s="23">
        <f t="shared" si="1"/>
        <v>-2.8745380978599009</v>
      </c>
      <c r="N64" s="24">
        <f t="shared" si="6"/>
        <v>-0.18707788390400004</v>
      </c>
      <c r="O64" s="23">
        <f t="shared" si="7"/>
        <v>9.7345380978599039</v>
      </c>
      <c r="Q64" s="23">
        <f t="shared" si="2"/>
        <v>-15.365461902140098</v>
      </c>
      <c r="R64" s="24" t="e">
        <f t="shared" si="8"/>
        <v>#DIV/0!</v>
      </c>
      <c r="S64" s="5">
        <f t="shared" si="9"/>
        <v>25.1</v>
      </c>
      <c r="U64" s="5" t="str">
        <f t="shared" si="10"/>
        <v>Very Lean</v>
      </c>
      <c r="V64" s="5" t="str">
        <f t="shared" si="10"/>
        <v>Healthy Fitness Zone</v>
      </c>
      <c r="W64" s="5" t="str">
        <f t="shared" si="10"/>
        <v>Very Lean</v>
      </c>
      <c r="X64" s="5" t="str">
        <f t="shared" si="10"/>
        <v>Very Lean</v>
      </c>
    </row>
    <row r="65" spans="2:24" x14ac:dyDescent="0.25">
      <c r="B65" s="5">
        <v>25781</v>
      </c>
      <c r="D65" s="23">
        <v>19.244906525003667</v>
      </c>
      <c r="E65" s="23">
        <v>20.5</v>
      </c>
      <c r="F65" s="25">
        <v>19.244906525003667</v>
      </c>
      <c r="G65" s="25"/>
      <c r="I65" s="23">
        <f t="shared" si="0"/>
        <v>1.2550934749963325</v>
      </c>
      <c r="J65" s="24">
        <f t="shared" si="4"/>
        <v>6.1224071951040612E-2</v>
      </c>
      <c r="K65" s="5">
        <f t="shared" si="5"/>
        <v>4.6000000000000014</v>
      </c>
      <c r="M65" s="23">
        <f t="shared" si="1"/>
        <v>-1.2550934749963325</v>
      </c>
      <c r="N65" s="24">
        <f t="shared" si="6"/>
        <v>-6.5216917180952294E-2</v>
      </c>
      <c r="O65" s="23">
        <f t="shared" si="7"/>
        <v>5.8550934749963339</v>
      </c>
      <c r="Q65" s="23">
        <f t="shared" si="2"/>
        <v>-19.244906525003667</v>
      </c>
      <c r="R65" s="24" t="e">
        <f t="shared" si="8"/>
        <v>#DIV/0!</v>
      </c>
      <c r="S65" s="5">
        <f t="shared" si="9"/>
        <v>25.1</v>
      </c>
      <c r="U65" s="5" t="str">
        <f t="shared" si="10"/>
        <v>Healthy Fitness Zone</v>
      </c>
      <c r="V65" s="5" t="str">
        <f t="shared" si="10"/>
        <v>Healthy Fitness Zone</v>
      </c>
      <c r="W65" s="5" t="str">
        <f t="shared" si="10"/>
        <v>Healthy Fitness Zone</v>
      </c>
      <c r="X65" s="5" t="str">
        <f t="shared" si="10"/>
        <v>Very Lean</v>
      </c>
    </row>
    <row r="66" spans="2:24" x14ac:dyDescent="0.25">
      <c r="B66" s="5">
        <v>25791</v>
      </c>
      <c r="D66" s="23">
        <v>13.746361803574045</v>
      </c>
      <c r="E66" s="23">
        <v>30.25</v>
      </c>
      <c r="F66" s="25">
        <v>13.746361803574045</v>
      </c>
      <c r="G66" s="25"/>
      <c r="I66" s="23">
        <f t="shared" si="0"/>
        <v>16.503638196425953</v>
      </c>
      <c r="J66" s="24">
        <f t="shared" si="4"/>
        <v>0.54557481641077532</v>
      </c>
      <c r="K66" s="5">
        <f t="shared" si="5"/>
        <v>-5.1499999999999986</v>
      </c>
      <c r="M66" s="23">
        <f t="shared" si="1"/>
        <v>-16.503638196425953</v>
      </c>
      <c r="N66" s="24">
        <f t="shared" si="6"/>
        <v>-1.2005822654933336</v>
      </c>
      <c r="O66" s="23">
        <f t="shared" si="7"/>
        <v>11.353638196425957</v>
      </c>
      <c r="Q66" s="23">
        <f t="shared" si="2"/>
        <v>-13.746361803574045</v>
      </c>
      <c r="R66" s="24" t="e">
        <f t="shared" si="8"/>
        <v>#DIV/0!</v>
      </c>
      <c r="S66" s="5">
        <f t="shared" si="9"/>
        <v>25.1</v>
      </c>
      <c r="U66" s="5" t="str">
        <f t="shared" si="10"/>
        <v>Very Lean</v>
      </c>
      <c r="V66" s="5" t="str">
        <f t="shared" si="10"/>
        <v>Needs Improvement and Health Risk</v>
      </c>
      <c r="W66" s="5" t="str">
        <f t="shared" si="10"/>
        <v>Very Lean</v>
      </c>
      <c r="X66" s="5" t="str">
        <f t="shared" si="10"/>
        <v>Very Lean</v>
      </c>
    </row>
    <row r="67" spans="2:24" x14ac:dyDescent="0.25">
      <c r="B67" s="5">
        <v>25806</v>
      </c>
      <c r="D67" s="23">
        <v>25.513768079714747</v>
      </c>
      <c r="E67" s="23">
        <v>17.2</v>
      </c>
      <c r="F67" s="25">
        <v>25.513768079714747</v>
      </c>
      <c r="G67" s="25"/>
      <c r="I67" s="23">
        <f t="shared" si="0"/>
        <v>-8.3137680797147482</v>
      </c>
      <c r="J67" s="24">
        <f t="shared" si="4"/>
        <v>-0.4833586092857412</v>
      </c>
      <c r="K67" s="5">
        <f t="shared" si="5"/>
        <v>7.9000000000000021</v>
      </c>
      <c r="M67" s="23">
        <f t="shared" si="1"/>
        <v>8.3137680797147482</v>
      </c>
      <c r="N67" s="24">
        <f t="shared" si="6"/>
        <v>0.32585418405228755</v>
      </c>
      <c r="O67" s="23">
        <f t="shared" si="7"/>
        <v>-0.41376807971474605</v>
      </c>
      <c r="Q67" s="23">
        <f t="shared" si="2"/>
        <v>-25.513768079714747</v>
      </c>
      <c r="R67" s="24" t="e">
        <f t="shared" si="8"/>
        <v>#DIV/0!</v>
      </c>
      <c r="S67" s="5">
        <f t="shared" si="9"/>
        <v>25.1</v>
      </c>
      <c r="U67" s="5" t="str">
        <f t="shared" si="10"/>
        <v>Needs Improvement</v>
      </c>
      <c r="V67" s="5" t="str">
        <f t="shared" si="10"/>
        <v>Very Lean</v>
      </c>
      <c r="W67" s="5" t="str">
        <f t="shared" si="10"/>
        <v>Needs Improvement</v>
      </c>
      <c r="X67" s="5" t="str">
        <f t="shared" si="10"/>
        <v>Very Lean</v>
      </c>
    </row>
    <row r="68" spans="2:24" x14ac:dyDescent="0.25">
      <c r="B68" s="5">
        <v>25817</v>
      </c>
      <c r="D68" s="23">
        <v>29.27524846618271</v>
      </c>
      <c r="E68" s="23">
        <v>18.25</v>
      </c>
      <c r="F68" s="25">
        <v>29.27524846618271</v>
      </c>
      <c r="G68" s="25"/>
      <c r="I68" s="23">
        <f t="shared" ref="I68:I131" si="11">E68-D68</f>
        <v>-11.02524846618271</v>
      </c>
      <c r="J68" s="24">
        <f t="shared" si="4"/>
        <v>-0.60412320362644989</v>
      </c>
      <c r="K68" s="5">
        <f t="shared" si="5"/>
        <v>6.8500000000000014</v>
      </c>
      <c r="M68" s="23">
        <f t="shared" ref="M68:M131" si="12">F68-E68</f>
        <v>11.02524846618271</v>
      </c>
      <c r="N68" s="24">
        <f t="shared" si="6"/>
        <v>0.37660648649723744</v>
      </c>
      <c r="O68" s="23">
        <f t="shared" si="7"/>
        <v>-4.1752484661827083</v>
      </c>
      <c r="Q68" s="23">
        <f t="shared" ref="Q68:Q131" si="13">G68-F68</f>
        <v>-29.27524846618271</v>
      </c>
      <c r="R68" s="24" t="e">
        <f t="shared" si="8"/>
        <v>#DIV/0!</v>
      </c>
      <c r="S68" s="5">
        <f t="shared" si="9"/>
        <v>25.1</v>
      </c>
      <c r="U68" s="5" t="str">
        <f t="shared" si="10"/>
        <v>Needs Improvement and Health Risk</v>
      </c>
      <c r="V68" s="5" t="str">
        <f t="shared" si="10"/>
        <v>Healthy Fitness Zone</v>
      </c>
      <c r="W68" s="5" t="str">
        <f t="shared" si="10"/>
        <v>Needs Improvement and Health Risk</v>
      </c>
      <c r="X68" s="5" t="str">
        <f t="shared" si="10"/>
        <v>Very Lean</v>
      </c>
    </row>
    <row r="69" spans="2:24" x14ac:dyDescent="0.25">
      <c r="B69" s="5">
        <v>25836</v>
      </c>
      <c r="D69" s="23">
        <v>19.179331287955502</v>
      </c>
      <c r="E69" s="23">
        <v>19.3</v>
      </c>
      <c r="F69" s="25">
        <v>19.179331287955502</v>
      </c>
      <c r="G69" s="25"/>
      <c r="I69" s="23">
        <f t="shared" si="11"/>
        <v>0.12066871204449825</v>
      </c>
      <c r="J69" s="24">
        <f t="shared" ref="J69:J132" si="14">I69/E69</f>
        <v>6.2522648727719298E-3</v>
      </c>
      <c r="K69" s="5">
        <f t="shared" ref="K69:K132" si="15">25.1-E69</f>
        <v>5.8000000000000007</v>
      </c>
      <c r="M69" s="23">
        <f t="shared" si="12"/>
        <v>-0.12066871204449825</v>
      </c>
      <c r="N69" s="24">
        <f t="shared" ref="N69:N132" si="16">M69/F69</f>
        <v>-6.2916016326532423E-3</v>
      </c>
      <c r="O69" s="23">
        <f t="shared" ref="O69:O132" si="17">25.1-F69</f>
        <v>5.920668712044499</v>
      </c>
      <c r="Q69" s="23">
        <f t="shared" si="13"/>
        <v>-19.179331287955502</v>
      </c>
      <c r="R69" s="24" t="e">
        <f t="shared" ref="R69:R132" si="18">Q69/G69</f>
        <v>#DIV/0!</v>
      </c>
      <c r="S69" s="5">
        <f t="shared" ref="S69:S132" si="19">25.1-G69</f>
        <v>25.1</v>
      </c>
      <c r="U69" s="5" t="str">
        <f t="shared" ref="U69:X132" si="20">IF(D69&lt;=17.5,"Very Lean",IF(D69&lt;=25.1,"Healthy Fitness Zone",IF(D69&lt;=27.1,"Needs Improvement",IF(D69&gt;27.1,"Needs Improvement and Health Risk"))))</f>
        <v>Healthy Fitness Zone</v>
      </c>
      <c r="V69" s="5" t="str">
        <f t="shared" si="20"/>
        <v>Healthy Fitness Zone</v>
      </c>
      <c r="W69" s="5" t="str">
        <f t="shared" si="20"/>
        <v>Healthy Fitness Zone</v>
      </c>
      <c r="X69" s="5" t="str">
        <f t="shared" si="20"/>
        <v>Very Lean</v>
      </c>
    </row>
    <row r="70" spans="2:24" x14ac:dyDescent="0.25">
      <c r="B70" s="5">
        <v>25841</v>
      </c>
      <c r="D70" s="23">
        <v>22.897773068273406</v>
      </c>
      <c r="E70" s="23">
        <v>20.350000000000001</v>
      </c>
      <c r="F70" s="25">
        <v>22.897773068273406</v>
      </c>
      <c r="G70" s="25"/>
      <c r="I70" s="23">
        <f t="shared" si="11"/>
        <v>-2.5477730682734041</v>
      </c>
      <c r="J70" s="24">
        <f t="shared" si="14"/>
        <v>-0.12519769377264883</v>
      </c>
      <c r="K70" s="5">
        <f t="shared" si="15"/>
        <v>4.75</v>
      </c>
      <c r="M70" s="23">
        <f t="shared" si="12"/>
        <v>2.5477730682734041</v>
      </c>
      <c r="N70" s="24">
        <f t="shared" si="16"/>
        <v>0.11126728615384594</v>
      </c>
      <c r="O70" s="23">
        <f t="shared" si="17"/>
        <v>2.2022269317265959</v>
      </c>
      <c r="Q70" s="23">
        <f t="shared" si="13"/>
        <v>-22.897773068273406</v>
      </c>
      <c r="R70" s="24" t="e">
        <f t="shared" si="18"/>
        <v>#DIV/0!</v>
      </c>
      <c r="S70" s="5">
        <f t="shared" si="19"/>
        <v>25.1</v>
      </c>
      <c r="U70" s="5" t="str">
        <f t="shared" si="20"/>
        <v>Healthy Fitness Zone</v>
      </c>
      <c r="V70" s="5" t="str">
        <f t="shared" si="20"/>
        <v>Healthy Fitness Zone</v>
      </c>
      <c r="W70" s="5" t="str">
        <f t="shared" si="20"/>
        <v>Healthy Fitness Zone</v>
      </c>
      <c r="X70" s="5" t="str">
        <f t="shared" si="20"/>
        <v>Very Lean</v>
      </c>
    </row>
    <row r="71" spans="2:24" x14ac:dyDescent="0.25">
      <c r="B71" s="5">
        <v>25849</v>
      </c>
      <c r="D71" s="23">
        <v>24.010311950242667</v>
      </c>
      <c r="E71" s="23">
        <v>21.4</v>
      </c>
      <c r="F71" s="25">
        <v>24.010311950242667</v>
      </c>
      <c r="G71" s="25"/>
      <c r="I71" s="23">
        <f t="shared" si="11"/>
        <v>-2.6103119502426679</v>
      </c>
      <c r="J71" s="24">
        <f t="shared" si="14"/>
        <v>-0.12197719393657327</v>
      </c>
      <c r="K71" s="5">
        <f t="shared" si="15"/>
        <v>3.7000000000000028</v>
      </c>
      <c r="M71" s="23">
        <f t="shared" si="12"/>
        <v>2.6103119502426679</v>
      </c>
      <c r="N71" s="24">
        <f t="shared" si="16"/>
        <v>0.10871628638778623</v>
      </c>
      <c r="O71" s="23">
        <f t="shared" si="17"/>
        <v>1.0896880497573349</v>
      </c>
      <c r="Q71" s="23">
        <f t="shared" si="13"/>
        <v>-24.010311950242667</v>
      </c>
      <c r="R71" s="24" t="e">
        <f t="shared" si="18"/>
        <v>#DIV/0!</v>
      </c>
      <c r="S71" s="5">
        <f t="shared" si="19"/>
        <v>25.1</v>
      </c>
      <c r="U71" s="5" t="str">
        <f t="shared" si="20"/>
        <v>Healthy Fitness Zone</v>
      </c>
      <c r="V71" s="5" t="str">
        <f t="shared" si="20"/>
        <v>Healthy Fitness Zone</v>
      </c>
      <c r="W71" s="5" t="str">
        <f t="shared" si="20"/>
        <v>Healthy Fitness Zone</v>
      </c>
      <c r="X71" s="5" t="str">
        <f t="shared" si="20"/>
        <v>Very Lean</v>
      </c>
    </row>
    <row r="72" spans="2:24" x14ac:dyDescent="0.25">
      <c r="B72" s="5">
        <v>25854</v>
      </c>
      <c r="D72" s="23">
        <v>17.228773460479474</v>
      </c>
      <c r="E72" s="23">
        <v>22.45</v>
      </c>
      <c r="F72" s="25">
        <v>17.228773460479474</v>
      </c>
      <c r="G72" s="25"/>
      <c r="I72" s="23">
        <f t="shared" si="11"/>
        <v>5.2212265395205257</v>
      </c>
      <c r="J72" s="24">
        <f t="shared" si="14"/>
        <v>0.2325713380632751</v>
      </c>
      <c r="K72" s="5">
        <f t="shared" si="15"/>
        <v>2.6500000000000021</v>
      </c>
      <c r="M72" s="23">
        <f t="shared" si="12"/>
        <v>-5.2212265395205257</v>
      </c>
      <c r="N72" s="24">
        <f t="shared" si="16"/>
        <v>-0.30305271303829773</v>
      </c>
      <c r="O72" s="23">
        <f t="shared" si="17"/>
        <v>7.8712265395205279</v>
      </c>
      <c r="Q72" s="23">
        <f t="shared" si="13"/>
        <v>-17.228773460479474</v>
      </c>
      <c r="R72" s="24" t="e">
        <f t="shared" si="18"/>
        <v>#DIV/0!</v>
      </c>
      <c r="S72" s="5">
        <f t="shared" si="19"/>
        <v>25.1</v>
      </c>
      <c r="U72" s="5" t="str">
        <f t="shared" si="20"/>
        <v>Very Lean</v>
      </c>
      <c r="V72" s="5" t="str">
        <f t="shared" si="20"/>
        <v>Healthy Fitness Zone</v>
      </c>
      <c r="W72" s="5" t="str">
        <f t="shared" si="20"/>
        <v>Very Lean</v>
      </c>
      <c r="X72" s="5" t="str">
        <f t="shared" si="20"/>
        <v>Very Lean</v>
      </c>
    </row>
    <row r="73" spans="2:24" x14ac:dyDescent="0.25">
      <c r="B73" s="5">
        <v>25858</v>
      </c>
      <c r="D73" s="23">
        <v>17.809379053101537</v>
      </c>
      <c r="E73" s="23">
        <v>23.5</v>
      </c>
      <c r="F73" s="25">
        <v>17.809379053101537</v>
      </c>
      <c r="G73" s="25"/>
      <c r="I73" s="23">
        <f t="shared" si="11"/>
        <v>5.6906209468984628</v>
      </c>
      <c r="J73" s="24">
        <f t="shared" si="14"/>
        <v>0.24215408284674309</v>
      </c>
      <c r="K73" s="5">
        <f t="shared" si="15"/>
        <v>1.6000000000000014</v>
      </c>
      <c r="M73" s="23">
        <f t="shared" si="12"/>
        <v>-5.6906209468984628</v>
      </c>
      <c r="N73" s="24">
        <f t="shared" si="16"/>
        <v>-0.31952944175824199</v>
      </c>
      <c r="O73" s="23">
        <f t="shared" si="17"/>
        <v>7.2906209468984642</v>
      </c>
      <c r="Q73" s="23">
        <f t="shared" si="13"/>
        <v>-17.809379053101537</v>
      </c>
      <c r="R73" s="24" t="e">
        <f t="shared" si="18"/>
        <v>#DIV/0!</v>
      </c>
      <c r="S73" s="5">
        <f t="shared" si="19"/>
        <v>25.1</v>
      </c>
      <c r="U73" s="5" t="str">
        <f t="shared" si="20"/>
        <v>Healthy Fitness Zone</v>
      </c>
      <c r="V73" s="5" t="str">
        <f t="shared" si="20"/>
        <v>Healthy Fitness Zone</v>
      </c>
      <c r="W73" s="5" t="str">
        <f t="shared" si="20"/>
        <v>Healthy Fitness Zone</v>
      </c>
      <c r="X73" s="5" t="str">
        <f t="shared" si="20"/>
        <v>Very Lean</v>
      </c>
    </row>
    <row r="74" spans="2:24" x14ac:dyDescent="0.25">
      <c r="B74" s="5">
        <v>25865</v>
      </c>
      <c r="D74" s="23">
        <v>21.178095072704398</v>
      </c>
      <c r="E74" s="23">
        <v>24.55</v>
      </c>
      <c r="F74" s="25">
        <v>21.178095072704398</v>
      </c>
      <c r="G74" s="25"/>
      <c r="I74" s="23">
        <f t="shared" si="11"/>
        <v>3.3719049272956028</v>
      </c>
      <c r="J74" s="24">
        <f t="shared" si="14"/>
        <v>0.13734846954360908</v>
      </c>
      <c r="K74" s="5">
        <f t="shared" si="15"/>
        <v>0.55000000000000071</v>
      </c>
      <c r="M74" s="23">
        <f t="shared" si="12"/>
        <v>-3.3719049272956028</v>
      </c>
      <c r="N74" s="24">
        <f t="shared" si="16"/>
        <v>-0.15921663000000016</v>
      </c>
      <c r="O74" s="23">
        <f t="shared" si="17"/>
        <v>3.9219049272956035</v>
      </c>
      <c r="Q74" s="23">
        <f t="shared" si="13"/>
        <v>-21.178095072704398</v>
      </c>
      <c r="R74" s="24" t="e">
        <f t="shared" si="18"/>
        <v>#DIV/0!</v>
      </c>
      <c r="S74" s="5">
        <f t="shared" si="19"/>
        <v>25.1</v>
      </c>
      <c r="U74" s="5" t="str">
        <f t="shared" si="20"/>
        <v>Healthy Fitness Zone</v>
      </c>
      <c r="V74" s="5" t="str">
        <f t="shared" si="20"/>
        <v>Healthy Fitness Zone</v>
      </c>
      <c r="W74" s="5" t="str">
        <f t="shared" si="20"/>
        <v>Healthy Fitness Zone</v>
      </c>
      <c r="X74" s="5" t="str">
        <f t="shared" si="20"/>
        <v>Very Lean</v>
      </c>
    </row>
    <row r="75" spans="2:24" x14ac:dyDescent="0.25">
      <c r="B75" s="5">
        <v>25894</v>
      </c>
      <c r="D75" s="23">
        <v>24.099513930724992</v>
      </c>
      <c r="E75" s="23">
        <v>25.6</v>
      </c>
      <c r="F75" s="25">
        <v>24.099513930724992</v>
      </c>
      <c r="G75" s="25"/>
      <c r="I75" s="23">
        <f t="shared" si="11"/>
        <v>1.5004860692750093</v>
      </c>
      <c r="J75" s="24">
        <f t="shared" si="14"/>
        <v>5.861273708105505E-2</v>
      </c>
      <c r="K75" s="5">
        <f t="shared" si="15"/>
        <v>-0.5</v>
      </c>
      <c r="M75" s="23">
        <f t="shared" si="12"/>
        <v>-1.5004860692750093</v>
      </c>
      <c r="N75" s="24">
        <f t="shared" si="16"/>
        <v>-6.2262088504698311E-2</v>
      </c>
      <c r="O75" s="23">
        <f t="shared" si="17"/>
        <v>1.0004860692750093</v>
      </c>
      <c r="Q75" s="23">
        <f t="shared" si="13"/>
        <v>-24.099513930724992</v>
      </c>
      <c r="R75" s="24" t="e">
        <f t="shared" si="18"/>
        <v>#DIV/0!</v>
      </c>
      <c r="S75" s="5">
        <f t="shared" si="19"/>
        <v>25.1</v>
      </c>
      <c r="U75" s="5" t="str">
        <f t="shared" si="20"/>
        <v>Healthy Fitness Zone</v>
      </c>
      <c r="V75" s="5" t="str">
        <f t="shared" si="20"/>
        <v>Needs Improvement</v>
      </c>
      <c r="W75" s="5" t="str">
        <f t="shared" si="20"/>
        <v>Healthy Fitness Zone</v>
      </c>
      <c r="X75" s="5" t="str">
        <f t="shared" si="20"/>
        <v>Very Lean</v>
      </c>
    </row>
    <row r="76" spans="2:24" x14ac:dyDescent="0.25">
      <c r="B76" s="5">
        <v>25897</v>
      </c>
      <c r="D76" s="23">
        <v>26.488949504602719</v>
      </c>
      <c r="E76" s="23">
        <v>26.65</v>
      </c>
      <c r="F76" s="25">
        <v>26.488949504602719</v>
      </c>
      <c r="G76" s="25"/>
      <c r="I76" s="23">
        <f t="shared" si="11"/>
        <v>0.16105049539728</v>
      </c>
      <c r="J76" s="24">
        <f t="shared" si="14"/>
        <v>6.043170558997374E-3</v>
      </c>
      <c r="K76" s="5">
        <f t="shared" si="15"/>
        <v>-1.5499999999999972</v>
      </c>
      <c r="M76" s="23">
        <f t="shared" si="12"/>
        <v>-0.16105049539728</v>
      </c>
      <c r="N76" s="24">
        <f t="shared" si="16"/>
        <v>-6.0799125072625426E-3</v>
      </c>
      <c r="O76" s="23">
        <f t="shared" si="17"/>
        <v>-1.3889495046027172</v>
      </c>
      <c r="Q76" s="23">
        <f t="shared" si="13"/>
        <v>-26.488949504602719</v>
      </c>
      <c r="R76" s="24" t="e">
        <f t="shared" si="18"/>
        <v>#DIV/0!</v>
      </c>
      <c r="S76" s="5">
        <f t="shared" si="19"/>
        <v>25.1</v>
      </c>
      <c r="U76" s="5" t="str">
        <f t="shared" si="20"/>
        <v>Needs Improvement</v>
      </c>
      <c r="V76" s="5" t="str">
        <f t="shared" si="20"/>
        <v>Needs Improvement</v>
      </c>
      <c r="W76" s="5" t="str">
        <f t="shared" si="20"/>
        <v>Needs Improvement</v>
      </c>
      <c r="X76" s="5" t="str">
        <f t="shared" si="20"/>
        <v>Very Lean</v>
      </c>
    </row>
    <row r="77" spans="2:24" x14ac:dyDescent="0.25">
      <c r="B77" s="5">
        <v>25910</v>
      </c>
      <c r="D77" s="23">
        <v>27.257563575599818</v>
      </c>
      <c r="E77" s="23">
        <v>27.7</v>
      </c>
      <c r="F77" s="25">
        <v>27.257563575599818</v>
      </c>
      <c r="G77" s="25"/>
      <c r="I77" s="23">
        <f t="shared" si="11"/>
        <v>0.44243642440018149</v>
      </c>
      <c r="J77" s="24">
        <f t="shared" si="14"/>
        <v>1.5972434093869368E-2</v>
      </c>
      <c r="K77" s="5">
        <f t="shared" si="15"/>
        <v>-2.5999999999999979</v>
      </c>
      <c r="M77" s="23">
        <f t="shared" si="12"/>
        <v>-0.44243642440018149</v>
      </c>
      <c r="N77" s="24">
        <f t="shared" si="16"/>
        <v>-1.6231693752564069E-2</v>
      </c>
      <c r="O77" s="23">
        <f t="shared" si="17"/>
        <v>-2.1575635755998164</v>
      </c>
      <c r="Q77" s="23">
        <f t="shared" si="13"/>
        <v>-27.257563575599818</v>
      </c>
      <c r="R77" s="24" t="e">
        <f t="shared" si="18"/>
        <v>#DIV/0!</v>
      </c>
      <c r="S77" s="5">
        <f t="shared" si="19"/>
        <v>25.1</v>
      </c>
      <c r="U77" s="5" t="str">
        <f t="shared" si="20"/>
        <v>Needs Improvement and Health Risk</v>
      </c>
      <c r="V77" s="5" t="str">
        <f t="shared" si="20"/>
        <v>Needs Improvement and Health Risk</v>
      </c>
      <c r="W77" s="5" t="str">
        <f t="shared" si="20"/>
        <v>Needs Improvement and Health Risk</v>
      </c>
      <c r="X77" s="5" t="str">
        <f t="shared" si="20"/>
        <v>Very Lean</v>
      </c>
    </row>
    <row r="78" spans="2:24" x14ac:dyDescent="0.25">
      <c r="B78" s="5">
        <v>25918</v>
      </c>
      <c r="D78" s="23">
        <v>21.332113371297446</v>
      </c>
      <c r="E78" s="23">
        <v>28.75</v>
      </c>
      <c r="F78" s="25">
        <v>21.332113371297446</v>
      </c>
      <c r="G78" s="25"/>
      <c r="I78" s="23">
        <f t="shared" si="11"/>
        <v>7.4178866287025542</v>
      </c>
      <c r="J78" s="24">
        <f t="shared" si="14"/>
        <v>0.25801344795487147</v>
      </c>
      <c r="K78" s="5">
        <f t="shared" si="15"/>
        <v>-3.6499999999999986</v>
      </c>
      <c r="M78" s="23">
        <f t="shared" si="12"/>
        <v>-7.4178866287025542</v>
      </c>
      <c r="N78" s="24">
        <f t="shared" si="16"/>
        <v>-0.3477333211009177</v>
      </c>
      <c r="O78" s="23">
        <f t="shared" si="17"/>
        <v>3.7678866287025556</v>
      </c>
      <c r="Q78" s="23">
        <f t="shared" si="13"/>
        <v>-21.332113371297446</v>
      </c>
      <c r="R78" s="24" t="e">
        <f t="shared" si="18"/>
        <v>#DIV/0!</v>
      </c>
      <c r="S78" s="5">
        <f t="shared" si="19"/>
        <v>25.1</v>
      </c>
      <c r="U78" s="5" t="str">
        <f t="shared" si="20"/>
        <v>Healthy Fitness Zone</v>
      </c>
      <c r="V78" s="5" t="str">
        <f t="shared" si="20"/>
        <v>Needs Improvement and Health Risk</v>
      </c>
      <c r="W78" s="5" t="str">
        <f t="shared" si="20"/>
        <v>Healthy Fitness Zone</v>
      </c>
      <c r="X78" s="5" t="str">
        <f t="shared" si="20"/>
        <v>Very Lean</v>
      </c>
    </row>
    <row r="79" spans="2:24" x14ac:dyDescent="0.25">
      <c r="B79" s="5">
        <v>25964</v>
      </c>
      <c r="D79" s="23">
        <v>19.30613363496586</v>
      </c>
      <c r="E79" s="23">
        <v>29.8</v>
      </c>
      <c r="F79" s="25">
        <v>19.30613363496586</v>
      </c>
      <c r="G79" s="25"/>
      <c r="I79" s="23">
        <f t="shared" si="11"/>
        <v>10.49386636503414</v>
      </c>
      <c r="J79" s="24">
        <f t="shared" si="14"/>
        <v>0.35214316661188388</v>
      </c>
      <c r="K79" s="5">
        <f t="shared" si="15"/>
        <v>-4.6999999999999993</v>
      </c>
      <c r="M79" s="23">
        <f t="shared" si="12"/>
        <v>-10.49386636503414</v>
      </c>
      <c r="N79" s="24">
        <f t="shared" si="16"/>
        <v>-0.54355090270526329</v>
      </c>
      <c r="O79" s="23">
        <f t="shared" si="17"/>
        <v>5.7938663650341411</v>
      </c>
      <c r="Q79" s="23">
        <f t="shared" si="13"/>
        <v>-19.30613363496586</v>
      </c>
      <c r="R79" s="24" t="e">
        <f t="shared" si="18"/>
        <v>#DIV/0!</v>
      </c>
      <c r="S79" s="5">
        <f t="shared" si="19"/>
        <v>25.1</v>
      </c>
      <c r="U79" s="5" t="str">
        <f t="shared" si="20"/>
        <v>Healthy Fitness Zone</v>
      </c>
      <c r="V79" s="5" t="str">
        <f t="shared" si="20"/>
        <v>Needs Improvement and Health Risk</v>
      </c>
      <c r="W79" s="5" t="str">
        <f t="shared" si="20"/>
        <v>Healthy Fitness Zone</v>
      </c>
      <c r="X79" s="5" t="str">
        <f t="shared" si="20"/>
        <v>Very Lean</v>
      </c>
    </row>
    <row r="80" spans="2:24" x14ac:dyDescent="0.25">
      <c r="B80" s="5">
        <v>25975</v>
      </c>
      <c r="D80" s="23">
        <v>15.749740596945832</v>
      </c>
      <c r="E80" s="23">
        <v>22.855110195907709</v>
      </c>
      <c r="F80" s="25">
        <v>15.749740596945832</v>
      </c>
      <c r="G80" s="25"/>
      <c r="I80" s="23">
        <f t="shared" si="11"/>
        <v>7.105369598961877</v>
      </c>
      <c r="J80" s="24">
        <f t="shared" si="14"/>
        <v>0.31088756685295349</v>
      </c>
      <c r="K80" s="5">
        <f t="shared" si="15"/>
        <v>2.244889804092292</v>
      </c>
      <c r="M80" s="23">
        <f t="shared" si="12"/>
        <v>-7.105369598961877</v>
      </c>
      <c r="N80" s="24">
        <f t="shared" si="16"/>
        <v>-0.45114200803661109</v>
      </c>
      <c r="O80" s="23">
        <f t="shared" si="17"/>
        <v>9.350259403054169</v>
      </c>
      <c r="Q80" s="23">
        <f t="shared" si="13"/>
        <v>-15.749740596945832</v>
      </c>
      <c r="R80" s="24" t="e">
        <f t="shared" si="18"/>
        <v>#DIV/0!</v>
      </c>
      <c r="S80" s="5">
        <f t="shared" si="19"/>
        <v>25.1</v>
      </c>
      <c r="U80" s="5" t="str">
        <f t="shared" si="20"/>
        <v>Very Lean</v>
      </c>
      <c r="V80" s="5" t="str">
        <f t="shared" si="20"/>
        <v>Healthy Fitness Zone</v>
      </c>
      <c r="W80" s="5" t="str">
        <f t="shared" si="20"/>
        <v>Very Lean</v>
      </c>
      <c r="X80" s="5" t="str">
        <f t="shared" si="20"/>
        <v>Very Lean</v>
      </c>
    </row>
    <row r="81" spans="2:24" x14ac:dyDescent="0.25">
      <c r="B81" s="5">
        <v>25978</v>
      </c>
      <c r="D81" s="23">
        <v>21.479004913162253</v>
      </c>
      <c r="E81" s="25">
        <v>19.244906525003667</v>
      </c>
      <c r="F81" s="25">
        <v>21.479004913162253</v>
      </c>
      <c r="G81" s="25"/>
      <c r="I81" s="23">
        <f t="shared" si="11"/>
        <v>-2.2340983881585856</v>
      </c>
      <c r="J81" s="24">
        <f t="shared" si="14"/>
        <v>-0.11608777549820601</v>
      </c>
      <c r="K81" s="5">
        <f t="shared" si="15"/>
        <v>5.8550934749963339</v>
      </c>
      <c r="M81" s="23">
        <f t="shared" si="12"/>
        <v>2.2340983881585856</v>
      </c>
      <c r="N81" s="24">
        <f t="shared" si="16"/>
        <v>0.10401312338215159</v>
      </c>
      <c r="O81" s="23">
        <f t="shared" si="17"/>
        <v>3.6209950868377483</v>
      </c>
      <c r="Q81" s="23">
        <f t="shared" si="13"/>
        <v>-21.479004913162253</v>
      </c>
      <c r="R81" s="24" t="e">
        <f t="shared" si="18"/>
        <v>#DIV/0!</v>
      </c>
      <c r="S81" s="5">
        <f t="shared" si="19"/>
        <v>25.1</v>
      </c>
      <c r="U81" s="5" t="str">
        <f t="shared" si="20"/>
        <v>Healthy Fitness Zone</v>
      </c>
      <c r="V81" s="5" t="str">
        <f t="shared" si="20"/>
        <v>Healthy Fitness Zone</v>
      </c>
      <c r="W81" s="5" t="str">
        <f t="shared" si="20"/>
        <v>Healthy Fitness Zone</v>
      </c>
      <c r="X81" s="5" t="str">
        <f t="shared" si="20"/>
        <v>Very Lean</v>
      </c>
    </row>
    <row r="82" spans="2:24" x14ac:dyDescent="0.25">
      <c r="B82" s="5">
        <v>25980</v>
      </c>
      <c r="D82" s="23">
        <v>31.48893125244506</v>
      </c>
      <c r="E82" s="25">
        <v>17.791587465635899</v>
      </c>
      <c r="F82" s="25">
        <v>31.48893125244506</v>
      </c>
      <c r="G82" s="25"/>
      <c r="I82" s="23">
        <f t="shared" si="11"/>
        <v>-13.69734378680916</v>
      </c>
      <c r="J82" s="24">
        <f t="shared" si="14"/>
        <v>-0.76987755102040833</v>
      </c>
      <c r="K82" s="5">
        <f t="shared" si="15"/>
        <v>7.308412534364102</v>
      </c>
      <c r="M82" s="23">
        <f t="shared" si="12"/>
        <v>13.69734378680916</v>
      </c>
      <c r="N82" s="24">
        <f t="shared" si="16"/>
        <v>0.43498916101655832</v>
      </c>
      <c r="O82" s="23">
        <f t="shared" si="17"/>
        <v>-6.3889312524450581</v>
      </c>
      <c r="Q82" s="23">
        <f t="shared" si="13"/>
        <v>-31.48893125244506</v>
      </c>
      <c r="R82" s="24" t="e">
        <f t="shared" si="18"/>
        <v>#DIV/0!</v>
      </c>
      <c r="S82" s="5">
        <f t="shared" si="19"/>
        <v>25.1</v>
      </c>
      <c r="U82" s="5" t="str">
        <f t="shared" si="20"/>
        <v>Needs Improvement and Health Risk</v>
      </c>
      <c r="V82" s="5" t="str">
        <f t="shared" si="20"/>
        <v>Healthy Fitness Zone</v>
      </c>
      <c r="W82" s="5" t="str">
        <f t="shared" si="20"/>
        <v>Needs Improvement and Health Risk</v>
      </c>
      <c r="X82" s="5" t="str">
        <f t="shared" si="20"/>
        <v>Very Lean</v>
      </c>
    </row>
    <row r="83" spans="2:24" x14ac:dyDescent="0.25">
      <c r="B83" s="5">
        <v>26002</v>
      </c>
      <c r="D83" s="23">
        <v>24.346471500904268</v>
      </c>
      <c r="E83" s="25">
        <v>19.461753417522509</v>
      </c>
      <c r="F83" s="25">
        <v>24.346471500904268</v>
      </c>
      <c r="G83" s="25"/>
      <c r="I83" s="23">
        <f t="shared" si="11"/>
        <v>-4.8847180833817596</v>
      </c>
      <c r="J83" s="24">
        <f t="shared" si="14"/>
        <v>-0.25099064707005142</v>
      </c>
      <c r="K83" s="5">
        <f t="shared" si="15"/>
        <v>5.6382465824774926</v>
      </c>
      <c r="M83" s="23">
        <f t="shared" si="12"/>
        <v>4.8847180833817596</v>
      </c>
      <c r="N83" s="24">
        <f t="shared" si="16"/>
        <v>0.20063351205534374</v>
      </c>
      <c r="O83" s="23">
        <f t="shared" si="17"/>
        <v>0.75352849909573294</v>
      </c>
      <c r="Q83" s="23">
        <f t="shared" si="13"/>
        <v>-24.346471500904268</v>
      </c>
      <c r="R83" s="24" t="e">
        <f t="shared" si="18"/>
        <v>#DIV/0!</v>
      </c>
      <c r="S83" s="5">
        <f t="shared" si="19"/>
        <v>25.1</v>
      </c>
      <c r="U83" s="5" t="str">
        <f t="shared" si="20"/>
        <v>Healthy Fitness Zone</v>
      </c>
      <c r="V83" s="5" t="str">
        <f t="shared" si="20"/>
        <v>Healthy Fitness Zone</v>
      </c>
      <c r="W83" s="5" t="str">
        <f t="shared" si="20"/>
        <v>Healthy Fitness Zone</v>
      </c>
      <c r="X83" s="5" t="str">
        <f t="shared" si="20"/>
        <v>Very Lean</v>
      </c>
    </row>
    <row r="84" spans="2:24" x14ac:dyDescent="0.25">
      <c r="B84" s="5">
        <v>26005</v>
      </c>
      <c r="D84" s="23">
        <v>16.174170423305366</v>
      </c>
      <c r="E84" s="25">
        <v>17.961912756670085</v>
      </c>
      <c r="F84" s="25">
        <v>16.174170423305366</v>
      </c>
      <c r="G84" s="25"/>
      <c r="I84" s="23">
        <f t="shared" si="11"/>
        <v>1.7877423333647187</v>
      </c>
      <c r="J84" s="24">
        <f t="shared" si="14"/>
        <v>9.9529619010138418E-2</v>
      </c>
      <c r="K84" s="5">
        <f t="shared" si="15"/>
        <v>7.1380872433299167</v>
      </c>
      <c r="M84" s="23">
        <f t="shared" si="12"/>
        <v>-1.7877423333647187</v>
      </c>
      <c r="N84" s="24">
        <f t="shared" si="16"/>
        <v>-0.11053069719042655</v>
      </c>
      <c r="O84" s="23">
        <f t="shared" si="17"/>
        <v>8.9258295766946354</v>
      </c>
      <c r="Q84" s="23">
        <f t="shared" si="13"/>
        <v>-16.174170423305366</v>
      </c>
      <c r="R84" s="24" t="e">
        <f t="shared" si="18"/>
        <v>#DIV/0!</v>
      </c>
      <c r="S84" s="5">
        <f t="shared" si="19"/>
        <v>25.1</v>
      </c>
      <c r="U84" s="5" t="str">
        <f t="shared" si="20"/>
        <v>Very Lean</v>
      </c>
      <c r="V84" s="5" t="str">
        <f t="shared" si="20"/>
        <v>Healthy Fitness Zone</v>
      </c>
      <c r="W84" s="5" t="str">
        <f t="shared" si="20"/>
        <v>Very Lean</v>
      </c>
      <c r="X84" s="5" t="str">
        <f t="shared" si="20"/>
        <v>Very Lean</v>
      </c>
    </row>
    <row r="85" spans="2:24" x14ac:dyDescent="0.25">
      <c r="B85" s="5">
        <v>26008</v>
      </c>
      <c r="D85" s="23">
        <v>19.085521099500333</v>
      </c>
      <c r="E85" s="23">
        <v>20.37945473336476</v>
      </c>
      <c r="F85" s="25">
        <v>19.085521099500333</v>
      </c>
      <c r="G85" s="25"/>
      <c r="I85" s="23">
        <f t="shared" si="11"/>
        <v>1.2939336338644267</v>
      </c>
      <c r="J85" s="24">
        <f t="shared" si="14"/>
        <v>6.3492063492063364E-2</v>
      </c>
      <c r="K85" s="5">
        <f t="shared" si="15"/>
        <v>4.7205452666352414</v>
      </c>
      <c r="M85" s="23">
        <f t="shared" si="12"/>
        <v>-1.2939336338644267</v>
      </c>
      <c r="N85" s="24">
        <f t="shared" si="16"/>
        <v>-6.7796610169491386E-2</v>
      </c>
      <c r="O85" s="23">
        <f t="shared" si="17"/>
        <v>6.0144789004996682</v>
      </c>
      <c r="Q85" s="23">
        <f t="shared" si="13"/>
        <v>-19.085521099500333</v>
      </c>
      <c r="R85" s="24" t="e">
        <f t="shared" si="18"/>
        <v>#DIV/0!</v>
      </c>
      <c r="S85" s="5">
        <f t="shared" si="19"/>
        <v>25.1</v>
      </c>
      <c r="U85" s="5" t="str">
        <f t="shared" si="20"/>
        <v>Healthy Fitness Zone</v>
      </c>
      <c r="V85" s="5" t="str">
        <f t="shared" si="20"/>
        <v>Healthy Fitness Zone</v>
      </c>
      <c r="W85" s="5" t="str">
        <f t="shared" si="20"/>
        <v>Healthy Fitness Zone</v>
      </c>
      <c r="X85" s="5" t="str">
        <f t="shared" si="20"/>
        <v>Very Lean</v>
      </c>
    </row>
    <row r="86" spans="2:24" x14ac:dyDescent="0.25">
      <c r="B86" s="5">
        <v>26010</v>
      </c>
      <c r="D86" s="23">
        <v>17.468104057169793</v>
      </c>
      <c r="E86" s="23">
        <v>21.511646662996135</v>
      </c>
      <c r="F86" s="25">
        <v>17.468104057169793</v>
      </c>
      <c r="G86" s="25"/>
      <c r="I86" s="23">
        <f t="shared" si="11"/>
        <v>4.0435426058263424</v>
      </c>
      <c r="J86" s="24">
        <f t="shared" si="14"/>
        <v>0.18796992481203012</v>
      </c>
      <c r="K86" s="5">
        <f t="shared" si="15"/>
        <v>3.5883533370038663</v>
      </c>
      <c r="M86" s="23">
        <f t="shared" si="12"/>
        <v>-4.0435426058263424</v>
      </c>
      <c r="N86" s="24">
        <f t="shared" si="16"/>
        <v>-0.23148148148148157</v>
      </c>
      <c r="O86" s="23">
        <f t="shared" si="17"/>
        <v>7.6318959428302087</v>
      </c>
      <c r="Q86" s="23">
        <f t="shared" si="13"/>
        <v>-17.468104057169793</v>
      </c>
      <c r="R86" s="24" t="e">
        <f t="shared" si="18"/>
        <v>#DIV/0!</v>
      </c>
      <c r="S86" s="5">
        <f t="shared" si="19"/>
        <v>25.1</v>
      </c>
      <c r="U86" s="5" t="str">
        <f t="shared" si="20"/>
        <v>Very Lean</v>
      </c>
      <c r="V86" s="5" t="str">
        <f t="shared" si="20"/>
        <v>Healthy Fitness Zone</v>
      </c>
      <c r="W86" s="5" t="str">
        <f t="shared" si="20"/>
        <v>Very Lean</v>
      </c>
      <c r="X86" s="5" t="str">
        <f t="shared" si="20"/>
        <v>Very Lean</v>
      </c>
    </row>
    <row r="87" spans="2:24" x14ac:dyDescent="0.25">
      <c r="B87" s="5">
        <v>26013</v>
      </c>
      <c r="D87" s="23">
        <v>19.881392977472501</v>
      </c>
      <c r="E87" s="23">
        <v>19.171343228277056</v>
      </c>
      <c r="F87" s="25">
        <v>19.881392977472501</v>
      </c>
      <c r="G87" s="25"/>
      <c r="I87" s="23">
        <f t="shared" si="11"/>
        <v>-0.71004974919544495</v>
      </c>
      <c r="J87" s="24">
        <f t="shared" si="14"/>
        <v>-3.7037037037036952E-2</v>
      </c>
      <c r="K87" s="5">
        <f t="shared" si="15"/>
        <v>5.9286567717229453</v>
      </c>
      <c r="M87" s="23">
        <f t="shared" si="12"/>
        <v>0.71004974919544495</v>
      </c>
      <c r="N87" s="24">
        <f t="shared" si="16"/>
        <v>3.5714285714285636E-2</v>
      </c>
      <c r="O87" s="23">
        <f t="shared" si="17"/>
        <v>5.2186070225275003</v>
      </c>
      <c r="Q87" s="23">
        <f t="shared" si="13"/>
        <v>-19.881392977472501</v>
      </c>
      <c r="R87" s="24" t="e">
        <f t="shared" si="18"/>
        <v>#DIV/0!</v>
      </c>
      <c r="S87" s="5">
        <f t="shared" si="19"/>
        <v>25.1</v>
      </c>
      <c r="U87" s="5" t="str">
        <f t="shared" si="20"/>
        <v>Healthy Fitness Zone</v>
      </c>
      <c r="V87" s="5" t="str">
        <f t="shared" si="20"/>
        <v>Healthy Fitness Zone</v>
      </c>
      <c r="W87" s="5" t="str">
        <f t="shared" si="20"/>
        <v>Healthy Fitness Zone</v>
      </c>
      <c r="X87" s="5" t="str">
        <f t="shared" si="20"/>
        <v>Very Lean</v>
      </c>
    </row>
    <row r="88" spans="2:24" x14ac:dyDescent="0.25">
      <c r="B88" s="5">
        <v>26019</v>
      </c>
      <c r="D88" s="23">
        <v>26.318735298534335</v>
      </c>
      <c r="E88" s="25">
        <v>27.181334620872573</v>
      </c>
      <c r="F88" s="25">
        <v>26.318735298534335</v>
      </c>
      <c r="G88" s="25"/>
      <c r="I88" s="23">
        <f t="shared" si="11"/>
        <v>0.86259932233823733</v>
      </c>
      <c r="J88" s="24">
        <f t="shared" si="14"/>
        <v>3.1734987791064775E-2</v>
      </c>
      <c r="K88" s="5">
        <f t="shared" si="15"/>
        <v>-2.0813346208725712</v>
      </c>
      <c r="M88" s="23">
        <f t="shared" si="12"/>
        <v>-0.86259932233823733</v>
      </c>
      <c r="N88" s="24">
        <f t="shared" si="16"/>
        <v>-3.2775105359499346E-2</v>
      </c>
      <c r="O88" s="23">
        <f t="shared" si="17"/>
        <v>-1.2187352985343338</v>
      </c>
      <c r="Q88" s="23">
        <f t="shared" si="13"/>
        <v>-26.318735298534335</v>
      </c>
      <c r="R88" s="24" t="e">
        <f t="shared" si="18"/>
        <v>#DIV/0!</v>
      </c>
      <c r="S88" s="5">
        <f t="shared" si="19"/>
        <v>25.1</v>
      </c>
      <c r="U88" s="5" t="str">
        <f t="shared" si="20"/>
        <v>Needs Improvement</v>
      </c>
      <c r="V88" s="5" t="str">
        <f t="shared" si="20"/>
        <v>Needs Improvement and Health Risk</v>
      </c>
      <c r="W88" s="5" t="str">
        <f t="shared" si="20"/>
        <v>Needs Improvement</v>
      </c>
      <c r="X88" s="5" t="str">
        <f t="shared" si="20"/>
        <v>Very Lean</v>
      </c>
    </row>
    <row r="89" spans="2:24" x14ac:dyDescent="0.25">
      <c r="B89" s="5">
        <v>26037</v>
      </c>
      <c r="D89" s="23">
        <v>19.516533618813902</v>
      </c>
      <c r="E89" s="23">
        <v>26.513507572469688</v>
      </c>
      <c r="F89" s="25">
        <v>19.516533618813902</v>
      </c>
      <c r="G89" s="25"/>
      <c r="I89" s="23">
        <f t="shared" si="11"/>
        <v>6.996973953655786</v>
      </c>
      <c r="J89" s="24">
        <f t="shared" si="14"/>
        <v>0.26390223679499492</v>
      </c>
      <c r="K89" s="5">
        <f t="shared" si="15"/>
        <v>-1.4135075724696868</v>
      </c>
      <c r="M89" s="23">
        <f t="shared" si="12"/>
        <v>-6.996973953655786</v>
      </c>
      <c r="N89" s="24">
        <f t="shared" si="16"/>
        <v>-0.35851519999999981</v>
      </c>
      <c r="O89" s="23">
        <f t="shared" si="17"/>
        <v>5.5834663811860992</v>
      </c>
      <c r="Q89" s="23">
        <f t="shared" si="13"/>
        <v>-19.516533618813902</v>
      </c>
      <c r="R89" s="24" t="e">
        <f t="shared" si="18"/>
        <v>#DIV/0!</v>
      </c>
      <c r="S89" s="5">
        <f t="shared" si="19"/>
        <v>25.1</v>
      </c>
      <c r="U89" s="5" t="str">
        <f t="shared" si="20"/>
        <v>Healthy Fitness Zone</v>
      </c>
      <c r="V89" s="5" t="str">
        <f t="shared" si="20"/>
        <v>Needs Improvement</v>
      </c>
      <c r="W89" s="5" t="str">
        <f t="shared" si="20"/>
        <v>Healthy Fitness Zone</v>
      </c>
      <c r="X89" s="5" t="str">
        <f t="shared" si="20"/>
        <v>Very Lean</v>
      </c>
    </row>
    <row r="90" spans="2:24" x14ac:dyDescent="0.25">
      <c r="B90" s="5">
        <v>26048</v>
      </c>
      <c r="D90" s="23">
        <v>23.776030522258885</v>
      </c>
      <c r="E90" s="23">
        <v>25.970217327960324</v>
      </c>
      <c r="F90" s="25">
        <v>23.776030522258885</v>
      </c>
      <c r="G90" s="25"/>
      <c r="I90" s="23">
        <f t="shared" si="11"/>
        <v>2.1941868057014382</v>
      </c>
      <c r="J90" s="24">
        <f t="shared" si="14"/>
        <v>8.4488580822891693E-2</v>
      </c>
      <c r="K90" s="5">
        <f t="shared" si="15"/>
        <v>-0.87021732796032225</v>
      </c>
      <c r="M90" s="23">
        <f t="shared" si="12"/>
        <v>-2.1941868057014382</v>
      </c>
      <c r="N90" s="24">
        <f t="shared" si="16"/>
        <v>-9.228566575262688E-2</v>
      </c>
      <c r="O90" s="23">
        <f t="shared" si="17"/>
        <v>1.323969477741116</v>
      </c>
      <c r="Q90" s="23">
        <f t="shared" si="13"/>
        <v>-23.776030522258885</v>
      </c>
      <c r="R90" s="24" t="e">
        <f t="shared" si="18"/>
        <v>#DIV/0!</v>
      </c>
      <c r="S90" s="5">
        <f t="shared" si="19"/>
        <v>25.1</v>
      </c>
      <c r="U90" s="5" t="str">
        <f t="shared" si="20"/>
        <v>Healthy Fitness Zone</v>
      </c>
      <c r="V90" s="5" t="str">
        <f t="shared" si="20"/>
        <v>Needs Improvement</v>
      </c>
      <c r="W90" s="5" t="str">
        <f t="shared" si="20"/>
        <v>Healthy Fitness Zone</v>
      </c>
      <c r="X90" s="5" t="str">
        <f t="shared" si="20"/>
        <v>Very Lean</v>
      </c>
    </row>
    <row r="91" spans="2:24" x14ac:dyDescent="0.25">
      <c r="B91" s="5">
        <v>26066</v>
      </c>
      <c r="D91" s="23">
        <v>20.236417852070225</v>
      </c>
      <c r="E91" s="23">
        <v>30.764470920182589</v>
      </c>
      <c r="F91" s="25">
        <v>20.236417852070225</v>
      </c>
      <c r="G91" s="25"/>
      <c r="I91" s="23">
        <f t="shared" si="11"/>
        <v>10.528053068112364</v>
      </c>
      <c r="J91" s="24">
        <f t="shared" si="14"/>
        <v>0.34221466364323483</v>
      </c>
      <c r="K91" s="5">
        <f t="shared" si="15"/>
        <v>-5.6644709201825876</v>
      </c>
      <c r="M91" s="23">
        <f t="shared" si="12"/>
        <v>-10.528053068112364</v>
      </c>
      <c r="N91" s="24">
        <f t="shared" si="16"/>
        <v>-0.5202528009192755</v>
      </c>
      <c r="O91" s="23">
        <f t="shared" si="17"/>
        <v>4.8635821479297761</v>
      </c>
      <c r="Q91" s="23">
        <f t="shared" si="13"/>
        <v>-20.236417852070225</v>
      </c>
      <c r="R91" s="24" t="e">
        <f t="shared" si="18"/>
        <v>#DIV/0!</v>
      </c>
      <c r="S91" s="5">
        <f t="shared" si="19"/>
        <v>25.1</v>
      </c>
      <c r="U91" s="5" t="str">
        <f t="shared" si="20"/>
        <v>Healthy Fitness Zone</v>
      </c>
      <c r="V91" s="5" t="str">
        <f t="shared" si="20"/>
        <v>Needs Improvement and Health Risk</v>
      </c>
      <c r="W91" s="5" t="str">
        <f t="shared" si="20"/>
        <v>Healthy Fitness Zone</v>
      </c>
      <c r="X91" s="5" t="str">
        <f t="shared" si="20"/>
        <v>Very Lean</v>
      </c>
    </row>
    <row r="92" spans="2:24" x14ac:dyDescent="0.25">
      <c r="B92" s="5">
        <v>26068</v>
      </c>
      <c r="D92" s="23">
        <v>19.611476173098971</v>
      </c>
      <c r="E92" s="23">
        <v>18.920936279372558</v>
      </c>
      <c r="F92" s="25">
        <v>19.611476173098971</v>
      </c>
      <c r="G92" s="25"/>
      <c r="I92" s="23">
        <f t="shared" si="11"/>
        <v>-0.69053989372641311</v>
      </c>
      <c r="J92" s="24">
        <f t="shared" si="14"/>
        <v>-3.6496074165168757E-2</v>
      </c>
      <c r="K92" s="5">
        <f t="shared" si="15"/>
        <v>6.1790637206274432</v>
      </c>
      <c r="M92" s="23">
        <f t="shared" si="12"/>
        <v>0.69053989372641311</v>
      </c>
      <c r="N92" s="24">
        <f t="shared" si="16"/>
        <v>3.5211010514018599E-2</v>
      </c>
      <c r="O92" s="23">
        <f t="shared" si="17"/>
        <v>5.4885238269010301</v>
      </c>
      <c r="Q92" s="23">
        <f t="shared" si="13"/>
        <v>-19.611476173098971</v>
      </c>
      <c r="R92" s="24" t="e">
        <f t="shared" si="18"/>
        <v>#DIV/0!</v>
      </c>
      <c r="S92" s="5">
        <f t="shared" si="19"/>
        <v>25.1</v>
      </c>
      <c r="U92" s="5" t="str">
        <f t="shared" si="20"/>
        <v>Healthy Fitness Zone</v>
      </c>
      <c r="V92" s="5" t="str">
        <f t="shared" si="20"/>
        <v>Healthy Fitness Zone</v>
      </c>
      <c r="W92" s="5" t="str">
        <f t="shared" si="20"/>
        <v>Healthy Fitness Zone</v>
      </c>
      <c r="X92" s="5" t="str">
        <f t="shared" si="20"/>
        <v>Very Lean</v>
      </c>
    </row>
    <row r="93" spans="2:24" x14ac:dyDescent="0.25">
      <c r="B93" s="5">
        <v>26073</v>
      </c>
      <c r="D93" s="23">
        <v>21.585149813186433</v>
      </c>
      <c r="E93" s="23">
        <v>20.177555148009702</v>
      </c>
      <c r="F93" s="25">
        <v>21.585149813186433</v>
      </c>
      <c r="G93" s="25"/>
      <c r="I93" s="23">
        <f t="shared" si="11"/>
        <v>-1.407594665176731</v>
      </c>
      <c r="J93" s="24">
        <f t="shared" si="14"/>
        <v>-6.9760417198789074E-2</v>
      </c>
      <c r="K93" s="5">
        <f t="shared" si="15"/>
        <v>4.9224448519902992</v>
      </c>
      <c r="M93" s="23">
        <f t="shared" si="12"/>
        <v>1.407594665176731</v>
      </c>
      <c r="N93" s="24">
        <f t="shared" si="16"/>
        <v>6.5211252984532314E-2</v>
      </c>
      <c r="O93" s="23">
        <f t="shared" si="17"/>
        <v>3.5148501868135682</v>
      </c>
      <c r="Q93" s="23">
        <f t="shared" si="13"/>
        <v>-21.585149813186433</v>
      </c>
      <c r="R93" s="24" t="e">
        <f t="shared" si="18"/>
        <v>#DIV/0!</v>
      </c>
      <c r="S93" s="5">
        <f t="shared" si="19"/>
        <v>25.1</v>
      </c>
      <c r="U93" s="5" t="str">
        <f t="shared" si="20"/>
        <v>Healthy Fitness Zone</v>
      </c>
      <c r="V93" s="5" t="str">
        <f t="shared" si="20"/>
        <v>Healthy Fitness Zone</v>
      </c>
      <c r="W93" s="5" t="str">
        <f t="shared" si="20"/>
        <v>Healthy Fitness Zone</v>
      </c>
      <c r="X93" s="5" t="str">
        <f t="shared" si="20"/>
        <v>Very Lean</v>
      </c>
    </row>
    <row r="94" spans="2:24" x14ac:dyDescent="0.25">
      <c r="B94" s="5">
        <v>26087</v>
      </c>
      <c r="D94" s="23">
        <v>23.643742302147359</v>
      </c>
      <c r="E94" s="23">
        <v>21.491540511530626</v>
      </c>
      <c r="F94" s="25">
        <v>23.643742302147359</v>
      </c>
      <c r="G94" s="25"/>
      <c r="I94" s="23">
        <f t="shared" si="11"/>
        <v>-2.1522017906167328</v>
      </c>
      <c r="J94" s="24">
        <f t="shared" si="14"/>
        <v>-0.10014181112154501</v>
      </c>
      <c r="K94" s="5">
        <f t="shared" si="15"/>
        <v>3.608459488469375</v>
      </c>
      <c r="M94" s="23">
        <f t="shared" si="12"/>
        <v>2.1522017906167328</v>
      </c>
      <c r="N94" s="24">
        <f t="shared" si="16"/>
        <v>9.1026275075805851E-2</v>
      </c>
      <c r="O94" s="23">
        <f t="shared" si="17"/>
        <v>1.4562576978526423</v>
      </c>
      <c r="Q94" s="23">
        <f t="shared" si="13"/>
        <v>-23.643742302147359</v>
      </c>
      <c r="R94" s="24" t="e">
        <f t="shared" si="18"/>
        <v>#DIV/0!</v>
      </c>
      <c r="S94" s="5">
        <f t="shared" si="19"/>
        <v>25.1</v>
      </c>
      <c r="U94" s="5" t="str">
        <f t="shared" si="20"/>
        <v>Healthy Fitness Zone</v>
      </c>
      <c r="V94" s="5" t="str">
        <f t="shared" si="20"/>
        <v>Healthy Fitness Zone</v>
      </c>
      <c r="W94" s="5" t="str">
        <f t="shared" si="20"/>
        <v>Healthy Fitness Zone</v>
      </c>
      <c r="X94" s="5" t="str">
        <f t="shared" si="20"/>
        <v>Very Lean</v>
      </c>
    </row>
    <row r="95" spans="2:24" x14ac:dyDescent="0.25">
      <c r="B95" s="5">
        <v>26089</v>
      </c>
      <c r="D95" s="23">
        <v>18.592208901589519</v>
      </c>
      <c r="E95" s="23">
        <v>19.91898876678448</v>
      </c>
      <c r="F95" s="25">
        <v>18.592208901589519</v>
      </c>
      <c r="G95" s="25"/>
      <c r="I95" s="23">
        <f t="shared" si="11"/>
        <v>1.3267798651949612</v>
      </c>
      <c r="J95" s="24">
        <f t="shared" si="14"/>
        <v>6.6608796296296277E-2</v>
      </c>
      <c r="K95" s="5">
        <f t="shared" si="15"/>
        <v>5.1810112332155214</v>
      </c>
      <c r="M95" s="23">
        <f t="shared" si="12"/>
        <v>-1.3267798651949612</v>
      </c>
      <c r="N95" s="24">
        <f t="shared" si="16"/>
        <v>-7.1362142724285427E-2</v>
      </c>
      <c r="O95" s="23">
        <f t="shared" si="17"/>
        <v>6.5077910984104825</v>
      </c>
      <c r="Q95" s="23">
        <f t="shared" si="13"/>
        <v>-18.592208901589519</v>
      </c>
      <c r="R95" s="24" t="e">
        <f t="shared" si="18"/>
        <v>#DIV/0!</v>
      </c>
      <c r="S95" s="5">
        <f t="shared" si="19"/>
        <v>25.1</v>
      </c>
      <c r="U95" s="5" t="str">
        <f t="shared" si="20"/>
        <v>Healthy Fitness Zone</v>
      </c>
      <c r="V95" s="5" t="str">
        <f t="shared" si="20"/>
        <v>Healthy Fitness Zone</v>
      </c>
      <c r="W95" s="5" t="str">
        <f t="shared" si="20"/>
        <v>Healthy Fitness Zone</v>
      </c>
      <c r="X95" s="5" t="str">
        <f t="shared" si="20"/>
        <v>Very Lean</v>
      </c>
    </row>
    <row r="96" spans="2:24" x14ac:dyDescent="0.25">
      <c r="B96" s="5">
        <v>26104</v>
      </c>
      <c r="D96" s="23">
        <v>19.085521099500333</v>
      </c>
      <c r="E96" s="23">
        <v>19.706456182437343</v>
      </c>
      <c r="F96" s="25">
        <v>19.085521099500333</v>
      </c>
      <c r="G96" s="25"/>
      <c r="I96" s="23">
        <f t="shared" si="11"/>
        <v>0.6209350829370095</v>
      </c>
      <c r="J96" s="24">
        <f t="shared" si="14"/>
        <v>3.1509220997857301E-2</v>
      </c>
      <c r="K96" s="5">
        <f t="shared" si="15"/>
        <v>5.3935438175626587</v>
      </c>
      <c r="M96" s="23">
        <f t="shared" si="12"/>
        <v>-0.6209350829370095</v>
      </c>
      <c r="N96" s="24">
        <f t="shared" si="16"/>
        <v>-3.2534353120348691E-2</v>
      </c>
      <c r="O96" s="23">
        <f t="shared" si="17"/>
        <v>6.0144789004996682</v>
      </c>
      <c r="Q96" s="23">
        <f t="shared" si="13"/>
        <v>-19.085521099500333</v>
      </c>
      <c r="R96" s="24" t="e">
        <f t="shared" si="18"/>
        <v>#DIV/0!</v>
      </c>
      <c r="S96" s="5">
        <f t="shared" si="19"/>
        <v>25.1</v>
      </c>
      <c r="U96" s="5" t="str">
        <f t="shared" si="20"/>
        <v>Healthy Fitness Zone</v>
      </c>
      <c r="V96" s="5" t="str">
        <f t="shared" si="20"/>
        <v>Healthy Fitness Zone</v>
      </c>
      <c r="W96" s="5" t="str">
        <f t="shared" si="20"/>
        <v>Healthy Fitness Zone</v>
      </c>
      <c r="X96" s="5" t="str">
        <f t="shared" si="20"/>
        <v>Very Lean</v>
      </c>
    </row>
    <row r="97" spans="2:24" x14ac:dyDescent="0.25">
      <c r="B97" s="5">
        <v>26113</v>
      </c>
      <c r="D97" s="23">
        <v>21.178095072704398</v>
      </c>
      <c r="E97" s="23">
        <v>18.404910744480578</v>
      </c>
      <c r="F97" s="25">
        <v>21.178095072704398</v>
      </c>
      <c r="G97" s="25"/>
      <c r="I97" s="23">
        <f t="shared" si="11"/>
        <v>-2.7731843282238202</v>
      </c>
      <c r="J97" s="24">
        <f t="shared" si="14"/>
        <v>-0.15067632583089088</v>
      </c>
      <c r="K97" s="5">
        <f t="shared" si="15"/>
        <v>6.6950892555194237</v>
      </c>
      <c r="M97" s="23">
        <f t="shared" si="12"/>
        <v>2.7731843282238202</v>
      </c>
      <c r="N97" s="24">
        <f t="shared" si="16"/>
        <v>0.1309458815206693</v>
      </c>
      <c r="O97" s="23">
        <f t="shared" si="17"/>
        <v>3.9219049272956035</v>
      </c>
      <c r="Q97" s="23">
        <f t="shared" si="13"/>
        <v>-21.178095072704398</v>
      </c>
      <c r="R97" s="24" t="e">
        <f t="shared" si="18"/>
        <v>#DIV/0!</v>
      </c>
      <c r="S97" s="5">
        <f t="shared" si="19"/>
        <v>25.1</v>
      </c>
      <c r="U97" s="5" t="str">
        <f t="shared" si="20"/>
        <v>Healthy Fitness Zone</v>
      </c>
      <c r="V97" s="5" t="str">
        <f t="shared" si="20"/>
        <v>Healthy Fitness Zone</v>
      </c>
      <c r="W97" s="5" t="str">
        <f t="shared" si="20"/>
        <v>Healthy Fitness Zone</v>
      </c>
      <c r="X97" s="5" t="str">
        <f t="shared" si="20"/>
        <v>Very Lean</v>
      </c>
    </row>
    <row r="98" spans="2:24" x14ac:dyDescent="0.25">
      <c r="B98" s="5">
        <v>26146</v>
      </c>
      <c r="D98" s="23">
        <v>18.23290223284992</v>
      </c>
      <c r="E98" s="23">
        <v>31.387684669046589</v>
      </c>
      <c r="F98" s="25">
        <v>18.23290223284992</v>
      </c>
      <c r="G98" s="25"/>
      <c r="I98" s="23">
        <f t="shared" si="11"/>
        <v>13.154782436196669</v>
      </c>
      <c r="J98" s="24">
        <f t="shared" si="14"/>
        <v>0.41910649271844652</v>
      </c>
      <c r="K98" s="5">
        <f t="shared" si="15"/>
        <v>-6.2876846690465875</v>
      </c>
      <c r="M98" s="23">
        <f t="shared" si="12"/>
        <v>-13.154782436196669</v>
      </c>
      <c r="N98" s="24">
        <f t="shared" si="16"/>
        <v>-0.72148593066527356</v>
      </c>
      <c r="O98" s="23">
        <f t="shared" si="17"/>
        <v>6.8670977671500815</v>
      </c>
      <c r="Q98" s="23">
        <f t="shared" si="13"/>
        <v>-18.23290223284992</v>
      </c>
      <c r="R98" s="24" t="e">
        <f t="shared" si="18"/>
        <v>#DIV/0!</v>
      </c>
      <c r="S98" s="5">
        <f t="shared" si="19"/>
        <v>25.1</v>
      </c>
      <c r="U98" s="5" t="str">
        <f t="shared" si="20"/>
        <v>Healthy Fitness Zone</v>
      </c>
      <c r="V98" s="5" t="str">
        <f t="shared" si="20"/>
        <v>Needs Improvement and Health Risk</v>
      </c>
      <c r="W98" s="5" t="str">
        <f t="shared" si="20"/>
        <v>Healthy Fitness Zone</v>
      </c>
      <c r="X98" s="5" t="str">
        <f t="shared" si="20"/>
        <v>Very Lean</v>
      </c>
    </row>
    <row r="99" spans="2:24" x14ac:dyDescent="0.25">
      <c r="B99" s="5">
        <v>26150</v>
      </c>
      <c r="D99" s="23">
        <v>20.64457917012253</v>
      </c>
      <c r="E99" s="25">
        <v>18.064251500567565</v>
      </c>
      <c r="F99" s="25">
        <v>20.64457917012253</v>
      </c>
      <c r="G99" s="25"/>
      <c r="H99" s="4"/>
      <c r="I99" s="23">
        <f t="shared" si="11"/>
        <v>-2.5803276695549648</v>
      </c>
      <c r="J99" s="24">
        <f t="shared" si="14"/>
        <v>-0.14284165992008543</v>
      </c>
      <c r="K99" s="5">
        <f t="shared" si="15"/>
        <v>7.0357484994324366</v>
      </c>
      <c r="M99" s="23">
        <f t="shared" si="12"/>
        <v>2.5803276695549648</v>
      </c>
      <c r="N99" s="24">
        <f t="shared" si="16"/>
        <v>0.12498814571571866</v>
      </c>
      <c r="O99" s="23">
        <f t="shared" si="17"/>
        <v>4.4554208298774718</v>
      </c>
      <c r="Q99" s="23">
        <f t="shared" si="13"/>
        <v>-20.64457917012253</v>
      </c>
      <c r="R99" s="24" t="e">
        <f t="shared" si="18"/>
        <v>#DIV/0!</v>
      </c>
      <c r="S99" s="5">
        <f t="shared" si="19"/>
        <v>25.1</v>
      </c>
      <c r="U99" s="5" t="str">
        <f t="shared" si="20"/>
        <v>Healthy Fitness Zone</v>
      </c>
      <c r="V99" s="5" t="str">
        <f t="shared" si="20"/>
        <v>Healthy Fitness Zone</v>
      </c>
      <c r="W99" s="5" t="str">
        <f t="shared" si="20"/>
        <v>Healthy Fitness Zone</v>
      </c>
      <c r="X99" s="5" t="str">
        <f t="shared" si="20"/>
        <v>Very Lean</v>
      </c>
    </row>
    <row r="100" spans="2:24" x14ac:dyDescent="0.25">
      <c r="B100" s="5">
        <v>26166</v>
      </c>
      <c r="D100" s="23">
        <v>19.123685360805524</v>
      </c>
      <c r="E100" s="23">
        <v>19.461753417522509</v>
      </c>
      <c r="F100" s="25">
        <v>19.123685360805524</v>
      </c>
      <c r="G100" s="25"/>
      <c r="I100" s="23">
        <f t="shared" si="11"/>
        <v>0.3380680567169847</v>
      </c>
      <c r="J100" s="24">
        <f t="shared" si="14"/>
        <v>1.7370894053801086E-2</v>
      </c>
      <c r="K100" s="5">
        <f t="shared" si="15"/>
        <v>5.6382465824774926</v>
      </c>
      <c r="M100" s="23">
        <f t="shared" si="12"/>
        <v>-0.3380680567169847</v>
      </c>
      <c r="N100" s="24">
        <f t="shared" si="16"/>
        <v>-1.7677976307321167E-2</v>
      </c>
      <c r="O100" s="23">
        <f t="shared" si="17"/>
        <v>5.9763146391944773</v>
      </c>
      <c r="Q100" s="23">
        <f t="shared" si="13"/>
        <v>-19.123685360805524</v>
      </c>
      <c r="R100" s="24" t="e">
        <f t="shared" si="18"/>
        <v>#DIV/0!</v>
      </c>
      <c r="S100" s="5">
        <f t="shared" si="19"/>
        <v>25.1</v>
      </c>
      <c r="U100" s="5" t="str">
        <f t="shared" si="20"/>
        <v>Healthy Fitness Zone</v>
      </c>
      <c r="V100" s="5" t="str">
        <f t="shared" si="20"/>
        <v>Healthy Fitness Zone</v>
      </c>
      <c r="W100" s="5" t="str">
        <f t="shared" si="20"/>
        <v>Healthy Fitness Zone</v>
      </c>
      <c r="X100" s="5" t="str">
        <f t="shared" si="20"/>
        <v>Very Lean</v>
      </c>
    </row>
    <row r="101" spans="2:24" x14ac:dyDescent="0.25">
      <c r="B101" s="5">
        <v>26169</v>
      </c>
      <c r="D101" s="23">
        <v>16.636660179495049</v>
      </c>
      <c r="E101" s="23">
        <v>23.786666598047457</v>
      </c>
      <c r="F101" s="25">
        <v>16.636660179495049</v>
      </c>
      <c r="G101" s="25"/>
      <c r="I101" s="23">
        <f t="shared" si="11"/>
        <v>7.1500064185524081</v>
      </c>
      <c r="J101" s="24">
        <f t="shared" si="14"/>
        <v>0.30058883572779888</v>
      </c>
      <c r="K101" s="5">
        <f t="shared" si="15"/>
        <v>1.3133334019525442</v>
      </c>
      <c r="M101" s="23">
        <f t="shared" si="12"/>
        <v>-7.1500064185524081</v>
      </c>
      <c r="N101" s="24">
        <f t="shared" si="16"/>
        <v>-0.42977414585680518</v>
      </c>
      <c r="O101" s="23">
        <f t="shared" si="17"/>
        <v>8.4633398205049524</v>
      </c>
      <c r="Q101" s="23">
        <f t="shared" si="13"/>
        <v>-16.636660179495049</v>
      </c>
      <c r="R101" s="24" t="e">
        <f t="shared" si="18"/>
        <v>#DIV/0!</v>
      </c>
      <c r="S101" s="5">
        <f t="shared" si="19"/>
        <v>25.1</v>
      </c>
      <c r="U101" s="5" t="str">
        <f t="shared" si="20"/>
        <v>Very Lean</v>
      </c>
      <c r="V101" s="5" t="str">
        <f t="shared" si="20"/>
        <v>Healthy Fitness Zone</v>
      </c>
      <c r="W101" s="5" t="str">
        <f t="shared" si="20"/>
        <v>Very Lean</v>
      </c>
      <c r="X101" s="5" t="str">
        <f t="shared" si="20"/>
        <v>Very Lean</v>
      </c>
    </row>
    <row r="102" spans="2:24" x14ac:dyDescent="0.25">
      <c r="B102" s="5">
        <v>26173</v>
      </c>
      <c r="D102" s="23">
        <v>19.4793116858961</v>
      </c>
      <c r="E102" s="23">
        <v>20.638432716116853</v>
      </c>
      <c r="F102" s="25">
        <v>19.4793116858961</v>
      </c>
      <c r="G102" s="25"/>
      <c r="I102" s="23">
        <f t="shared" si="11"/>
        <v>1.1591210302207529</v>
      </c>
      <c r="J102" s="24">
        <f t="shared" si="14"/>
        <v>5.6163229357798009E-2</v>
      </c>
      <c r="K102" s="5">
        <f t="shared" si="15"/>
        <v>4.4615672838831486</v>
      </c>
      <c r="M102" s="23">
        <f t="shared" si="12"/>
        <v>-1.1591210302207529</v>
      </c>
      <c r="N102" s="24">
        <f t="shared" si="16"/>
        <v>-5.9505235549981404E-2</v>
      </c>
      <c r="O102" s="23">
        <f t="shared" si="17"/>
        <v>5.6206883141039015</v>
      </c>
      <c r="Q102" s="23">
        <f t="shared" si="13"/>
        <v>-19.4793116858961</v>
      </c>
      <c r="R102" s="24" t="e">
        <f t="shared" si="18"/>
        <v>#DIV/0!</v>
      </c>
      <c r="S102" s="5">
        <f t="shared" si="19"/>
        <v>25.1</v>
      </c>
      <c r="U102" s="5" t="str">
        <f t="shared" si="20"/>
        <v>Healthy Fitness Zone</v>
      </c>
      <c r="V102" s="5" t="str">
        <f t="shared" si="20"/>
        <v>Healthy Fitness Zone</v>
      </c>
      <c r="W102" s="5" t="str">
        <f t="shared" si="20"/>
        <v>Healthy Fitness Zone</v>
      </c>
      <c r="X102" s="5" t="str">
        <f t="shared" si="20"/>
        <v>Very Lean</v>
      </c>
    </row>
    <row r="103" spans="2:24" x14ac:dyDescent="0.25">
      <c r="B103" s="5">
        <v>26182</v>
      </c>
      <c r="D103" s="23">
        <v>19.010258569199223</v>
      </c>
      <c r="E103" s="23">
        <v>22.855110195907709</v>
      </c>
      <c r="F103" s="25">
        <v>19.010258569199223</v>
      </c>
      <c r="G103" s="25"/>
      <c r="I103" s="23">
        <f t="shared" si="11"/>
        <v>3.8448516267084862</v>
      </c>
      <c r="J103" s="24">
        <f t="shared" si="14"/>
        <v>0.16822721893491116</v>
      </c>
      <c r="K103" s="5">
        <f t="shared" si="15"/>
        <v>2.244889804092292</v>
      </c>
      <c r="M103" s="23">
        <f t="shared" si="12"/>
        <v>-3.8448516267084862</v>
      </c>
      <c r="N103" s="24">
        <f t="shared" si="16"/>
        <v>-0.20225141140047337</v>
      </c>
      <c r="O103" s="23">
        <f t="shared" si="17"/>
        <v>6.0897414308007782</v>
      </c>
      <c r="Q103" s="23">
        <f t="shared" si="13"/>
        <v>-19.010258569199223</v>
      </c>
      <c r="R103" s="24" t="e">
        <f t="shared" si="18"/>
        <v>#DIV/0!</v>
      </c>
      <c r="S103" s="5">
        <f t="shared" si="19"/>
        <v>25.1</v>
      </c>
      <c r="U103" s="5" t="str">
        <f t="shared" si="20"/>
        <v>Healthy Fitness Zone</v>
      </c>
      <c r="V103" s="5" t="str">
        <f t="shared" si="20"/>
        <v>Healthy Fitness Zone</v>
      </c>
      <c r="W103" s="5" t="str">
        <f t="shared" si="20"/>
        <v>Healthy Fitness Zone</v>
      </c>
      <c r="X103" s="5" t="str">
        <f t="shared" si="20"/>
        <v>Very Lean</v>
      </c>
    </row>
    <row r="104" spans="2:24" x14ac:dyDescent="0.25">
      <c r="B104" s="5">
        <v>26183</v>
      </c>
      <c r="D104" s="23">
        <v>21.810894061670819</v>
      </c>
      <c r="E104" s="23">
        <v>19.244906525003667</v>
      </c>
      <c r="F104" s="25">
        <v>21.810894061670819</v>
      </c>
      <c r="G104" s="25"/>
      <c r="I104" s="23">
        <f t="shared" si="11"/>
        <v>-2.5659875366671514</v>
      </c>
      <c r="J104" s="24">
        <f t="shared" si="14"/>
        <v>-0.13333333333333311</v>
      </c>
      <c r="K104" s="5">
        <f t="shared" si="15"/>
        <v>5.8550934749963339</v>
      </c>
      <c r="M104" s="23">
        <f t="shared" si="12"/>
        <v>2.5659875366671514</v>
      </c>
      <c r="N104" s="24">
        <f t="shared" si="16"/>
        <v>0.11764705882352924</v>
      </c>
      <c r="O104" s="23">
        <f t="shared" si="17"/>
        <v>3.2891059383291825</v>
      </c>
      <c r="Q104" s="23">
        <f t="shared" si="13"/>
        <v>-21.810894061670819</v>
      </c>
      <c r="R104" s="24" t="e">
        <f t="shared" si="18"/>
        <v>#DIV/0!</v>
      </c>
      <c r="S104" s="5">
        <f t="shared" si="19"/>
        <v>25.1</v>
      </c>
      <c r="U104" s="5" t="str">
        <f t="shared" si="20"/>
        <v>Healthy Fitness Zone</v>
      </c>
      <c r="V104" s="5" t="str">
        <f t="shared" si="20"/>
        <v>Healthy Fitness Zone</v>
      </c>
      <c r="W104" s="5" t="str">
        <f t="shared" si="20"/>
        <v>Healthy Fitness Zone</v>
      </c>
      <c r="X104" s="5" t="str">
        <f t="shared" si="20"/>
        <v>Very Lean</v>
      </c>
    </row>
    <row r="105" spans="2:24" x14ac:dyDescent="0.25">
      <c r="B105" s="5">
        <v>26185</v>
      </c>
      <c r="D105" s="23">
        <v>23.447319621911969</v>
      </c>
      <c r="E105" s="23">
        <v>17.791587465635899</v>
      </c>
      <c r="F105" s="25">
        <v>23.447319621911969</v>
      </c>
      <c r="G105" s="25"/>
      <c r="I105" s="23">
        <f t="shared" si="11"/>
        <v>-5.6557321562760698</v>
      </c>
      <c r="J105" s="24">
        <f t="shared" si="14"/>
        <v>-0.31788800000000028</v>
      </c>
      <c r="K105" s="5">
        <f t="shared" si="15"/>
        <v>7.308412534364102</v>
      </c>
      <c r="M105" s="23">
        <f t="shared" si="12"/>
        <v>5.6557321562760698</v>
      </c>
      <c r="N105" s="24">
        <f t="shared" si="16"/>
        <v>0.24121017871017889</v>
      </c>
      <c r="O105" s="23">
        <f t="shared" si="17"/>
        <v>1.6526803780880321</v>
      </c>
      <c r="Q105" s="23">
        <f t="shared" si="13"/>
        <v>-23.447319621911969</v>
      </c>
      <c r="R105" s="24" t="e">
        <f t="shared" si="18"/>
        <v>#DIV/0!</v>
      </c>
      <c r="S105" s="5">
        <f t="shared" si="19"/>
        <v>25.1</v>
      </c>
      <c r="U105" s="5" t="str">
        <f t="shared" si="20"/>
        <v>Healthy Fitness Zone</v>
      </c>
      <c r="V105" s="5" t="str">
        <f t="shared" si="20"/>
        <v>Healthy Fitness Zone</v>
      </c>
      <c r="W105" s="5" t="str">
        <f t="shared" si="20"/>
        <v>Healthy Fitness Zone</v>
      </c>
      <c r="X105" s="5" t="str">
        <f t="shared" si="20"/>
        <v>Very Lean</v>
      </c>
    </row>
    <row r="106" spans="2:24" x14ac:dyDescent="0.25">
      <c r="B106" s="5">
        <v>26191</v>
      </c>
      <c r="D106" s="23">
        <v>15.652774558390025</v>
      </c>
      <c r="E106" s="23">
        <v>19.461753417522509</v>
      </c>
      <c r="F106" s="25">
        <v>15.652774558390025</v>
      </c>
      <c r="G106" s="25"/>
      <c r="I106" s="23">
        <f t="shared" si="11"/>
        <v>3.808978859132484</v>
      </c>
      <c r="J106" s="24">
        <f t="shared" si="14"/>
        <v>0.19571611958165325</v>
      </c>
      <c r="K106" s="5">
        <f t="shared" si="15"/>
        <v>5.6382465824774926</v>
      </c>
      <c r="M106" s="23">
        <f t="shared" si="12"/>
        <v>-3.808978859132484</v>
      </c>
      <c r="N106" s="24">
        <f t="shared" si="16"/>
        <v>-0.24334208896472209</v>
      </c>
      <c r="O106" s="23">
        <f t="shared" si="17"/>
        <v>9.4472254416099766</v>
      </c>
      <c r="Q106" s="23">
        <f t="shared" si="13"/>
        <v>-15.652774558390025</v>
      </c>
      <c r="R106" s="24" t="e">
        <f t="shared" si="18"/>
        <v>#DIV/0!</v>
      </c>
      <c r="S106" s="5">
        <f t="shared" si="19"/>
        <v>25.1</v>
      </c>
      <c r="U106" s="5" t="str">
        <f t="shared" si="20"/>
        <v>Very Lean</v>
      </c>
      <c r="V106" s="5" t="str">
        <f t="shared" si="20"/>
        <v>Healthy Fitness Zone</v>
      </c>
      <c r="W106" s="5" t="str">
        <f t="shared" si="20"/>
        <v>Very Lean</v>
      </c>
      <c r="X106" s="5" t="str">
        <f t="shared" si="20"/>
        <v>Very Lean</v>
      </c>
    </row>
    <row r="107" spans="2:24" x14ac:dyDescent="0.25">
      <c r="B107" s="5">
        <v>26220</v>
      </c>
      <c r="D107" s="23">
        <v>29.644577028909893</v>
      </c>
      <c r="E107" s="25">
        <v>17.961912756670085</v>
      </c>
      <c r="F107" s="25">
        <v>29.644577028909893</v>
      </c>
      <c r="G107" s="25"/>
      <c r="I107" s="23">
        <f t="shared" si="11"/>
        <v>-11.682664272239808</v>
      </c>
      <c r="J107" s="24">
        <f t="shared" si="14"/>
        <v>-0.65041315089905993</v>
      </c>
      <c r="K107" s="5">
        <f t="shared" si="15"/>
        <v>7.1380872433299167</v>
      </c>
      <c r="M107" s="23">
        <f t="shared" si="12"/>
        <v>11.682664272239808</v>
      </c>
      <c r="N107" s="24">
        <f t="shared" si="16"/>
        <v>0.39409111018337944</v>
      </c>
      <c r="O107" s="23">
        <f t="shared" si="17"/>
        <v>-4.5445770289098917</v>
      </c>
      <c r="Q107" s="23">
        <f t="shared" si="13"/>
        <v>-29.644577028909893</v>
      </c>
      <c r="R107" s="24" t="e">
        <f t="shared" si="18"/>
        <v>#DIV/0!</v>
      </c>
      <c r="S107" s="5">
        <f t="shared" si="19"/>
        <v>25.1</v>
      </c>
      <c r="U107" s="5" t="str">
        <f t="shared" si="20"/>
        <v>Needs Improvement and Health Risk</v>
      </c>
      <c r="V107" s="5" t="str">
        <f t="shared" si="20"/>
        <v>Healthy Fitness Zone</v>
      </c>
      <c r="W107" s="5" t="str">
        <f t="shared" si="20"/>
        <v>Needs Improvement and Health Risk</v>
      </c>
      <c r="X107" s="5" t="str">
        <f t="shared" si="20"/>
        <v>Very Lean</v>
      </c>
    </row>
    <row r="108" spans="2:24" x14ac:dyDescent="0.25">
      <c r="B108" s="5">
        <v>26223</v>
      </c>
      <c r="D108" s="23">
        <v>21.508016641141847</v>
      </c>
      <c r="E108" s="25">
        <v>20.37945473336476</v>
      </c>
      <c r="F108" s="25">
        <v>21.508016641141847</v>
      </c>
      <c r="G108" s="25"/>
      <c r="I108" s="23">
        <f t="shared" si="11"/>
        <v>-1.1285619077770868</v>
      </c>
      <c r="J108" s="24">
        <f t="shared" si="14"/>
        <v>-5.5377433917769739E-2</v>
      </c>
      <c r="K108" s="5">
        <f t="shared" si="15"/>
        <v>4.7205452666352414</v>
      </c>
      <c r="M108" s="23">
        <f t="shared" si="12"/>
        <v>1.1285619077770868</v>
      </c>
      <c r="N108" s="24">
        <f t="shared" si="16"/>
        <v>5.2471686562595675E-2</v>
      </c>
      <c r="O108" s="23">
        <f t="shared" si="17"/>
        <v>3.5919833588581547</v>
      </c>
      <c r="Q108" s="23">
        <f t="shared" si="13"/>
        <v>-21.508016641141847</v>
      </c>
      <c r="R108" s="24" t="e">
        <f t="shared" si="18"/>
        <v>#DIV/0!</v>
      </c>
      <c r="S108" s="5">
        <f t="shared" si="19"/>
        <v>25.1</v>
      </c>
      <c r="U108" s="5" t="str">
        <f t="shared" si="20"/>
        <v>Healthy Fitness Zone</v>
      </c>
      <c r="V108" s="5" t="str">
        <f t="shared" si="20"/>
        <v>Healthy Fitness Zone</v>
      </c>
      <c r="W108" s="5" t="str">
        <f t="shared" si="20"/>
        <v>Healthy Fitness Zone</v>
      </c>
      <c r="X108" s="5" t="str">
        <f t="shared" si="20"/>
        <v>Very Lean</v>
      </c>
    </row>
    <row r="109" spans="2:24" x14ac:dyDescent="0.25">
      <c r="B109" s="5">
        <v>26228</v>
      </c>
      <c r="D109" s="23">
        <v>19.264953302633877</v>
      </c>
      <c r="E109" s="25">
        <v>21.511646662996135</v>
      </c>
      <c r="F109" s="25">
        <v>19.264953302633877</v>
      </c>
      <c r="G109" s="25"/>
      <c r="I109" s="23">
        <f t="shared" si="11"/>
        <v>2.2466933603622579</v>
      </c>
      <c r="J109" s="24">
        <f t="shared" si="14"/>
        <v>0.10444078947368407</v>
      </c>
      <c r="K109" s="5">
        <f t="shared" si="15"/>
        <v>3.5883533370038663</v>
      </c>
      <c r="M109" s="23">
        <f t="shared" si="12"/>
        <v>-2.2466933603622579</v>
      </c>
      <c r="N109" s="24">
        <f t="shared" si="16"/>
        <v>-0.11662075298438918</v>
      </c>
      <c r="O109" s="23">
        <f t="shared" si="17"/>
        <v>5.8350466973661241</v>
      </c>
      <c r="Q109" s="23">
        <f t="shared" si="13"/>
        <v>-19.264953302633877</v>
      </c>
      <c r="R109" s="24" t="e">
        <f t="shared" si="18"/>
        <v>#DIV/0!</v>
      </c>
      <c r="S109" s="5">
        <f t="shared" si="19"/>
        <v>25.1</v>
      </c>
      <c r="U109" s="5" t="str">
        <f t="shared" si="20"/>
        <v>Healthy Fitness Zone</v>
      </c>
      <c r="V109" s="5" t="str">
        <f t="shared" si="20"/>
        <v>Healthy Fitness Zone</v>
      </c>
      <c r="W109" s="5" t="str">
        <f t="shared" si="20"/>
        <v>Healthy Fitness Zone</v>
      </c>
      <c r="X109" s="5" t="str">
        <f t="shared" si="20"/>
        <v>Very Lean</v>
      </c>
    </row>
    <row r="110" spans="2:24" x14ac:dyDescent="0.25">
      <c r="B110" s="5">
        <v>26231</v>
      </c>
      <c r="D110" s="23">
        <v>22.310650681907422</v>
      </c>
      <c r="E110" s="23">
        <v>19.171343228277056</v>
      </c>
      <c r="F110" s="25">
        <v>22.310650681907422</v>
      </c>
      <c r="G110" s="25"/>
      <c r="I110" s="23">
        <f t="shared" si="11"/>
        <v>-3.1393074536303658</v>
      </c>
      <c r="J110" s="24">
        <f t="shared" si="14"/>
        <v>-0.1637499999999999</v>
      </c>
      <c r="K110" s="5">
        <f t="shared" si="15"/>
        <v>5.9286567717229453</v>
      </c>
      <c r="M110" s="23">
        <f t="shared" si="12"/>
        <v>3.1393074536303658</v>
      </c>
      <c r="N110" s="24">
        <f t="shared" si="16"/>
        <v>0.14070891514500528</v>
      </c>
      <c r="O110" s="23">
        <f t="shared" si="17"/>
        <v>2.7893493180925795</v>
      </c>
      <c r="Q110" s="23">
        <f t="shared" si="13"/>
        <v>-22.310650681907422</v>
      </c>
      <c r="R110" s="24" t="e">
        <f t="shared" si="18"/>
        <v>#DIV/0!</v>
      </c>
      <c r="S110" s="5">
        <f t="shared" si="19"/>
        <v>25.1</v>
      </c>
      <c r="U110" s="5" t="str">
        <f t="shared" si="20"/>
        <v>Healthy Fitness Zone</v>
      </c>
      <c r="V110" s="5" t="str">
        <f t="shared" si="20"/>
        <v>Healthy Fitness Zone</v>
      </c>
      <c r="W110" s="5" t="str">
        <f t="shared" si="20"/>
        <v>Healthy Fitness Zone</v>
      </c>
      <c r="X110" s="5" t="str">
        <f t="shared" si="20"/>
        <v>Very Lean</v>
      </c>
    </row>
    <row r="111" spans="2:24" x14ac:dyDescent="0.25">
      <c r="B111" s="5">
        <v>26282</v>
      </c>
      <c r="D111" s="23">
        <v>28.57950240511672</v>
      </c>
      <c r="E111" s="23">
        <v>27.181334620872573</v>
      </c>
      <c r="F111" s="25">
        <v>28.57950240511672</v>
      </c>
      <c r="G111" s="25"/>
      <c r="I111" s="23">
        <f t="shared" si="11"/>
        <v>-1.3981677842441478</v>
      </c>
      <c r="J111" s="24">
        <f t="shared" si="14"/>
        <v>-5.1438525876153759E-2</v>
      </c>
      <c r="K111" s="5">
        <f t="shared" si="15"/>
        <v>-2.0813346208725712</v>
      </c>
      <c r="M111" s="23">
        <f t="shared" si="12"/>
        <v>1.3981677842441478</v>
      </c>
      <c r="N111" s="24">
        <f t="shared" si="16"/>
        <v>4.8922047851813803E-2</v>
      </c>
      <c r="O111" s="23">
        <f t="shared" si="17"/>
        <v>-3.4795024051167189</v>
      </c>
      <c r="Q111" s="23">
        <f t="shared" si="13"/>
        <v>-28.57950240511672</v>
      </c>
      <c r="R111" s="24" t="e">
        <f t="shared" si="18"/>
        <v>#DIV/0!</v>
      </c>
      <c r="S111" s="5">
        <f t="shared" si="19"/>
        <v>25.1</v>
      </c>
      <c r="U111" s="5" t="str">
        <f t="shared" si="20"/>
        <v>Needs Improvement and Health Risk</v>
      </c>
      <c r="V111" s="5" t="str">
        <f t="shared" si="20"/>
        <v>Needs Improvement and Health Risk</v>
      </c>
      <c r="W111" s="5" t="str">
        <f t="shared" si="20"/>
        <v>Needs Improvement and Health Risk</v>
      </c>
      <c r="X111" s="5" t="str">
        <f t="shared" si="20"/>
        <v>Very Lean</v>
      </c>
    </row>
    <row r="112" spans="2:24" x14ac:dyDescent="0.25">
      <c r="B112" s="5">
        <v>26288</v>
      </c>
      <c r="D112" s="23">
        <v>17.608938005494196</v>
      </c>
      <c r="E112" s="23">
        <v>26.513507572469688</v>
      </c>
      <c r="F112" s="25">
        <v>17.608938005494196</v>
      </c>
      <c r="G112" s="25"/>
      <c r="I112" s="23">
        <f t="shared" si="11"/>
        <v>8.9045695669754927</v>
      </c>
      <c r="J112" s="24">
        <f t="shared" si="14"/>
        <v>0.33585030357211415</v>
      </c>
      <c r="K112" s="5">
        <f t="shared" si="15"/>
        <v>-1.4135075724696868</v>
      </c>
      <c r="M112" s="23">
        <f t="shared" si="12"/>
        <v>-8.9045695669754927</v>
      </c>
      <c r="N112" s="24">
        <f t="shared" si="16"/>
        <v>-0.50568464516129041</v>
      </c>
      <c r="O112" s="23">
        <f t="shared" si="17"/>
        <v>7.4910619945058059</v>
      </c>
      <c r="Q112" s="23">
        <f t="shared" si="13"/>
        <v>-17.608938005494196</v>
      </c>
      <c r="R112" s="24" t="e">
        <f t="shared" si="18"/>
        <v>#DIV/0!</v>
      </c>
      <c r="S112" s="5">
        <f t="shared" si="19"/>
        <v>25.1</v>
      </c>
      <c r="U112" s="5" t="str">
        <f t="shared" si="20"/>
        <v>Healthy Fitness Zone</v>
      </c>
      <c r="V112" s="5" t="str">
        <f t="shared" si="20"/>
        <v>Needs Improvement</v>
      </c>
      <c r="W112" s="5" t="str">
        <f t="shared" si="20"/>
        <v>Healthy Fitness Zone</v>
      </c>
      <c r="X112" s="5" t="str">
        <f t="shared" si="20"/>
        <v>Very Lean</v>
      </c>
    </row>
    <row r="113" spans="2:24" x14ac:dyDescent="0.25">
      <c r="B113" s="5">
        <v>26300</v>
      </c>
      <c r="D113" s="23">
        <v>18.762037691034223</v>
      </c>
      <c r="E113" s="23">
        <v>25.970217327960324</v>
      </c>
      <c r="F113" s="25">
        <v>18.762037691034223</v>
      </c>
      <c r="G113" s="25"/>
      <c r="I113" s="23">
        <f t="shared" si="11"/>
        <v>7.2081796369261006</v>
      </c>
      <c r="J113" s="24">
        <f t="shared" si="14"/>
        <v>0.27755561479901658</v>
      </c>
      <c r="K113" s="5">
        <f t="shared" si="15"/>
        <v>-0.87021732796032225</v>
      </c>
      <c r="M113" s="23">
        <f t="shared" si="12"/>
        <v>-7.2081796369261006</v>
      </c>
      <c r="N113" s="24">
        <f t="shared" si="16"/>
        <v>-0.38418959366927713</v>
      </c>
      <c r="O113" s="23">
        <f t="shared" si="17"/>
        <v>6.3379623089657784</v>
      </c>
      <c r="Q113" s="23">
        <f t="shared" si="13"/>
        <v>-18.762037691034223</v>
      </c>
      <c r="R113" s="24" t="e">
        <f t="shared" si="18"/>
        <v>#DIV/0!</v>
      </c>
      <c r="S113" s="5">
        <f t="shared" si="19"/>
        <v>25.1</v>
      </c>
      <c r="U113" s="5" t="str">
        <f t="shared" si="20"/>
        <v>Healthy Fitness Zone</v>
      </c>
      <c r="V113" s="5" t="str">
        <f t="shared" si="20"/>
        <v>Needs Improvement</v>
      </c>
      <c r="W113" s="5" t="str">
        <f t="shared" si="20"/>
        <v>Healthy Fitness Zone</v>
      </c>
      <c r="X113" s="5" t="str">
        <f t="shared" si="20"/>
        <v>Very Lean</v>
      </c>
    </row>
    <row r="114" spans="2:24" x14ac:dyDescent="0.25">
      <c r="B114" s="5">
        <v>26304</v>
      </c>
      <c r="D114" s="23">
        <v>17.065148946277759</v>
      </c>
      <c r="E114" s="23">
        <v>30.764470920182589</v>
      </c>
      <c r="F114" s="25">
        <v>17.065148946277759</v>
      </c>
      <c r="G114" s="25"/>
      <c r="I114" s="23">
        <f t="shared" si="11"/>
        <v>13.69932197390483</v>
      </c>
      <c r="J114" s="24">
        <f t="shared" si="14"/>
        <v>0.4452968493899106</v>
      </c>
      <c r="K114" s="5">
        <f t="shared" si="15"/>
        <v>-5.6644709201825876</v>
      </c>
      <c r="M114" s="23">
        <f t="shared" si="12"/>
        <v>-13.69932197390483</v>
      </c>
      <c r="N114" s="24">
        <f t="shared" si="16"/>
        <v>-0.8027660360323382</v>
      </c>
      <c r="O114" s="23">
        <f t="shared" si="17"/>
        <v>8.0348510537222424</v>
      </c>
      <c r="Q114" s="23">
        <f t="shared" si="13"/>
        <v>-17.065148946277759</v>
      </c>
      <c r="R114" s="24" t="e">
        <f t="shared" si="18"/>
        <v>#DIV/0!</v>
      </c>
      <c r="S114" s="5">
        <f t="shared" si="19"/>
        <v>25.1</v>
      </c>
      <c r="U114" s="5" t="str">
        <f t="shared" si="20"/>
        <v>Very Lean</v>
      </c>
      <c r="V114" s="5" t="str">
        <f t="shared" si="20"/>
        <v>Needs Improvement and Health Risk</v>
      </c>
      <c r="W114" s="5" t="str">
        <f t="shared" si="20"/>
        <v>Very Lean</v>
      </c>
      <c r="X114" s="5" t="str">
        <f t="shared" si="20"/>
        <v>Very Lean</v>
      </c>
    </row>
    <row r="115" spans="2:24" x14ac:dyDescent="0.25">
      <c r="B115" s="5">
        <v>26324</v>
      </c>
      <c r="D115" s="23">
        <v>26.029092462225321</v>
      </c>
      <c r="E115" s="25">
        <v>18.920936279372558</v>
      </c>
      <c r="F115" s="25">
        <v>26.029092462225321</v>
      </c>
      <c r="G115" s="25"/>
      <c r="I115" s="23">
        <f t="shared" si="11"/>
        <v>-7.1081561828527633</v>
      </c>
      <c r="J115" s="24">
        <f t="shared" si="14"/>
        <v>-0.37567676767676733</v>
      </c>
      <c r="K115" s="5">
        <f t="shared" si="15"/>
        <v>6.1790637206274432</v>
      </c>
      <c r="M115" s="23">
        <f t="shared" si="12"/>
        <v>7.1081561828527633</v>
      </c>
      <c r="N115" s="24">
        <f t="shared" si="16"/>
        <v>0.27308505639097724</v>
      </c>
      <c r="O115" s="23">
        <f t="shared" si="17"/>
        <v>-0.92909246222532005</v>
      </c>
      <c r="Q115" s="23">
        <f t="shared" si="13"/>
        <v>-26.029092462225321</v>
      </c>
      <c r="R115" s="24" t="e">
        <f t="shared" si="18"/>
        <v>#DIV/0!</v>
      </c>
      <c r="S115" s="5">
        <f t="shared" si="19"/>
        <v>25.1</v>
      </c>
      <c r="U115" s="5" t="str">
        <f t="shared" si="20"/>
        <v>Needs Improvement</v>
      </c>
      <c r="V115" s="5" t="str">
        <f t="shared" si="20"/>
        <v>Healthy Fitness Zone</v>
      </c>
      <c r="W115" s="5" t="str">
        <f t="shared" si="20"/>
        <v>Needs Improvement</v>
      </c>
      <c r="X115" s="5" t="str">
        <f t="shared" si="20"/>
        <v>Very Lean</v>
      </c>
    </row>
    <row r="116" spans="2:24" x14ac:dyDescent="0.25">
      <c r="B116" s="5">
        <v>26332</v>
      </c>
      <c r="D116" s="23">
        <v>29.32557184762463</v>
      </c>
      <c r="E116" s="23">
        <v>20.177555148009702</v>
      </c>
      <c r="F116" s="25">
        <v>29.32557184762463</v>
      </c>
      <c r="G116" s="25"/>
      <c r="I116" s="23">
        <f t="shared" si="11"/>
        <v>-9.1480166996149279</v>
      </c>
      <c r="J116" s="24">
        <f t="shared" si="14"/>
        <v>-0.45337587396049223</v>
      </c>
      <c r="K116" s="5">
        <f t="shared" si="15"/>
        <v>4.9224448519902992</v>
      </c>
      <c r="M116" s="23">
        <f t="shared" si="12"/>
        <v>9.1480166996149279</v>
      </c>
      <c r="N116" s="24">
        <f t="shared" si="16"/>
        <v>0.31194674556213015</v>
      </c>
      <c r="O116" s="23">
        <f t="shared" si="17"/>
        <v>-4.2255718476246287</v>
      </c>
      <c r="Q116" s="23">
        <f t="shared" si="13"/>
        <v>-29.32557184762463</v>
      </c>
      <c r="R116" s="24" t="e">
        <f t="shared" si="18"/>
        <v>#DIV/0!</v>
      </c>
      <c r="S116" s="5">
        <f t="shared" si="19"/>
        <v>25.1</v>
      </c>
      <c r="U116" s="5" t="str">
        <f t="shared" si="20"/>
        <v>Needs Improvement and Health Risk</v>
      </c>
      <c r="V116" s="5" t="str">
        <f t="shared" si="20"/>
        <v>Healthy Fitness Zone</v>
      </c>
      <c r="W116" s="5" t="str">
        <f t="shared" si="20"/>
        <v>Needs Improvement and Health Risk</v>
      </c>
      <c r="X116" s="5" t="str">
        <f t="shared" si="20"/>
        <v>Very Lean</v>
      </c>
    </row>
    <row r="117" spans="2:24" x14ac:dyDescent="0.25">
      <c r="B117" s="5">
        <v>26334</v>
      </c>
      <c r="D117" s="23">
        <v>17.629845761402848</v>
      </c>
      <c r="E117" s="23">
        <v>21.491540511530626</v>
      </c>
      <c r="F117" s="25">
        <v>17.629845761402848</v>
      </c>
      <c r="G117" s="25"/>
      <c r="I117" s="23">
        <f t="shared" si="11"/>
        <v>3.8616947501277785</v>
      </c>
      <c r="J117" s="24">
        <f t="shared" si="14"/>
        <v>0.17968440875868832</v>
      </c>
      <c r="K117" s="5">
        <f t="shared" si="15"/>
        <v>3.608459488469375</v>
      </c>
      <c r="M117" s="23">
        <f t="shared" si="12"/>
        <v>-3.8616947501277785</v>
      </c>
      <c r="N117" s="24">
        <f t="shared" si="16"/>
        <v>-0.21904302524201405</v>
      </c>
      <c r="O117" s="23">
        <f t="shared" si="17"/>
        <v>7.4701542385971536</v>
      </c>
      <c r="Q117" s="23">
        <f t="shared" si="13"/>
        <v>-17.629845761402848</v>
      </c>
      <c r="R117" s="24" t="e">
        <f t="shared" si="18"/>
        <v>#DIV/0!</v>
      </c>
      <c r="S117" s="5">
        <f t="shared" si="19"/>
        <v>25.1</v>
      </c>
      <c r="U117" s="5" t="str">
        <f t="shared" si="20"/>
        <v>Healthy Fitness Zone</v>
      </c>
      <c r="V117" s="5" t="str">
        <f t="shared" si="20"/>
        <v>Healthy Fitness Zone</v>
      </c>
      <c r="W117" s="5" t="str">
        <f t="shared" si="20"/>
        <v>Healthy Fitness Zone</v>
      </c>
      <c r="X117" s="5" t="str">
        <f t="shared" si="20"/>
        <v>Very Lean</v>
      </c>
    </row>
    <row r="118" spans="2:24" x14ac:dyDescent="0.25">
      <c r="B118" s="5">
        <v>26340</v>
      </c>
      <c r="D118" s="23">
        <v>27.007629772835298</v>
      </c>
      <c r="E118" s="23">
        <v>19.91898876678448</v>
      </c>
      <c r="F118" s="25">
        <v>27.007629772835298</v>
      </c>
      <c r="G118" s="25"/>
      <c r="I118" s="23">
        <f t="shared" si="11"/>
        <v>-7.0886410060508176</v>
      </c>
      <c r="J118" s="24">
        <f t="shared" si="14"/>
        <v>-0.35587353801169574</v>
      </c>
      <c r="K118" s="5">
        <f t="shared" si="15"/>
        <v>5.1810112332155214</v>
      </c>
      <c r="M118" s="23">
        <f t="shared" si="12"/>
        <v>7.0886410060508176</v>
      </c>
      <c r="N118" s="24">
        <f t="shared" si="16"/>
        <v>0.26246809015357153</v>
      </c>
      <c r="O118" s="23">
        <f t="shared" si="17"/>
        <v>-1.9076297728352962</v>
      </c>
      <c r="Q118" s="23">
        <f t="shared" si="13"/>
        <v>-27.007629772835298</v>
      </c>
      <c r="R118" s="24" t="e">
        <f t="shared" si="18"/>
        <v>#DIV/0!</v>
      </c>
      <c r="S118" s="5">
        <f t="shared" si="19"/>
        <v>25.1</v>
      </c>
      <c r="U118" s="5" t="str">
        <f t="shared" si="20"/>
        <v>Needs Improvement</v>
      </c>
      <c r="V118" s="5" t="str">
        <f t="shared" si="20"/>
        <v>Healthy Fitness Zone</v>
      </c>
      <c r="W118" s="5" t="str">
        <f t="shared" si="20"/>
        <v>Needs Improvement</v>
      </c>
      <c r="X118" s="5" t="str">
        <f t="shared" si="20"/>
        <v>Very Lean</v>
      </c>
    </row>
    <row r="119" spans="2:24" x14ac:dyDescent="0.25">
      <c r="B119" s="5">
        <v>26342</v>
      </c>
      <c r="D119" s="23">
        <v>26.078805184608484</v>
      </c>
      <c r="E119" s="23">
        <v>19.706456182437343</v>
      </c>
      <c r="F119" s="25">
        <v>26.078805184608484</v>
      </c>
      <c r="G119" s="25"/>
      <c r="I119" s="23">
        <f t="shared" si="11"/>
        <v>-6.3723490021711413</v>
      </c>
      <c r="J119" s="24">
        <f t="shared" si="14"/>
        <v>-0.32336351818802733</v>
      </c>
      <c r="K119" s="5">
        <f t="shared" si="15"/>
        <v>5.3935438175626587</v>
      </c>
      <c r="M119" s="23">
        <f t="shared" si="12"/>
        <v>6.3723490021711413</v>
      </c>
      <c r="N119" s="24">
        <f t="shared" si="16"/>
        <v>0.24434972986922168</v>
      </c>
      <c r="O119" s="23">
        <f t="shared" si="17"/>
        <v>-0.97880518460848265</v>
      </c>
      <c r="Q119" s="23">
        <f t="shared" si="13"/>
        <v>-26.078805184608484</v>
      </c>
      <c r="R119" s="24" t="e">
        <f t="shared" si="18"/>
        <v>#DIV/0!</v>
      </c>
      <c r="S119" s="5">
        <f t="shared" si="19"/>
        <v>25.1</v>
      </c>
      <c r="U119" s="5" t="str">
        <f t="shared" si="20"/>
        <v>Needs Improvement</v>
      </c>
      <c r="V119" s="5" t="str">
        <f t="shared" si="20"/>
        <v>Healthy Fitness Zone</v>
      </c>
      <c r="W119" s="5" t="str">
        <f t="shared" si="20"/>
        <v>Needs Improvement</v>
      </c>
      <c r="X119" s="5" t="str">
        <f t="shared" si="20"/>
        <v>Very Lean</v>
      </c>
    </row>
    <row r="120" spans="2:24" x14ac:dyDescent="0.25">
      <c r="B120" s="5">
        <v>26355</v>
      </c>
      <c r="D120" s="23">
        <v>25.441970075859338</v>
      </c>
      <c r="E120" s="23">
        <v>18.404910744480578</v>
      </c>
      <c r="F120" s="25">
        <v>25.441970075859338</v>
      </c>
      <c r="G120" s="25"/>
      <c r="I120" s="23">
        <f t="shared" si="11"/>
        <v>-7.0370593313787602</v>
      </c>
      <c r="J120" s="24">
        <f t="shared" si="14"/>
        <v>-0.38234683281412241</v>
      </c>
      <c r="K120" s="5">
        <f t="shared" si="15"/>
        <v>6.6950892555194237</v>
      </c>
      <c r="M120" s="23">
        <f t="shared" si="12"/>
        <v>7.0370593313787602</v>
      </c>
      <c r="N120" s="24">
        <f t="shared" si="16"/>
        <v>0.27659254807692302</v>
      </c>
      <c r="O120" s="23">
        <f t="shared" si="17"/>
        <v>-0.34197007585933648</v>
      </c>
      <c r="Q120" s="23">
        <f t="shared" si="13"/>
        <v>-25.441970075859338</v>
      </c>
      <c r="R120" s="24" t="e">
        <f t="shared" si="18"/>
        <v>#DIV/0!</v>
      </c>
      <c r="S120" s="5">
        <f t="shared" si="19"/>
        <v>25.1</v>
      </c>
      <c r="U120" s="5" t="str">
        <f t="shared" si="20"/>
        <v>Needs Improvement</v>
      </c>
      <c r="V120" s="5" t="str">
        <f t="shared" si="20"/>
        <v>Healthy Fitness Zone</v>
      </c>
      <c r="W120" s="5" t="str">
        <f t="shared" si="20"/>
        <v>Needs Improvement</v>
      </c>
      <c r="X120" s="5" t="str">
        <f t="shared" si="20"/>
        <v>Very Lean</v>
      </c>
    </row>
    <row r="121" spans="2:24" x14ac:dyDescent="0.25">
      <c r="B121" s="5">
        <v>26373</v>
      </c>
      <c r="D121" s="23">
        <v>18.009718644504527</v>
      </c>
      <c r="E121" s="25">
        <v>31.387684669046589</v>
      </c>
      <c r="F121" s="25">
        <v>18.009718644504527</v>
      </c>
      <c r="G121" s="25"/>
      <c r="I121" s="23">
        <f t="shared" si="11"/>
        <v>13.377966024542062</v>
      </c>
      <c r="J121" s="24">
        <f t="shared" si="14"/>
        <v>0.42621703912219217</v>
      </c>
      <c r="K121" s="5">
        <f t="shared" si="15"/>
        <v>-6.2876846690465875</v>
      </c>
      <c r="M121" s="23">
        <f t="shared" si="12"/>
        <v>-13.377966024542062</v>
      </c>
      <c r="N121" s="24">
        <f t="shared" si="16"/>
        <v>-0.74281926823016775</v>
      </c>
      <c r="O121" s="23">
        <f t="shared" si="17"/>
        <v>7.090281355495474</v>
      </c>
      <c r="Q121" s="23">
        <f t="shared" si="13"/>
        <v>-18.009718644504527</v>
      </c>
      <c r="R121" s="24" t="e">
        <f t="shared" si="18"/>
        <v>#DIV/0!</v>
      </c>
      <c r="S121" s="5">
        <f t="shared" si="19"/>
        <v>25.1</v>
      </c>
      <c r="U121" s="5" t="str">
        <f t="shared" si="20"/>
        <v>Healthy Fitness Zone</v>
      </c>
      <c r="V121" s="5" t="str">
        <f t="shared" si="20"/>
        <v>Needs Improvement and Health Risk</v>
      </c>
      <c r="W121" s="5" t="str">
        <f t="shared" si="20"/>
        <v>Healthy Fitness Zone</v>
      </c>
      <c r="X121" s="5" t="str">
        <f t="shared" si="20"/>
        <v>Very Lean</v>
      </c>
    </row>
    <row r="122" spans="2:24" x14ac:dyDescent="0.25">
      <c r="B122" s="5">
        <v>26374</v>
      </c>
      <c r="D122" s="23">
        <v>16.863681543391856</v>
      </c>
      <c r="E122" s="23">
        <v>18.064251500567565</v>
      </c>
      <c r="F122" s="25">
        <v>16.863681543391856</v>
      </c>
      <c r="G122" s="25"/>
      <c r="I122" s="23">
        <f t="shared" si="11"/>
        <v>1.2005699571757091</v>
      </c>
      <c r="J122" s="24">
        <f t="shared" si="14"/>
        <v>6.6461096223000893E-2</v>
      </c>
      <c r="K122" s="5">
        <f t="shared" si="15"/>
        <v>7.0357484994324366</v>
      </c>
      <c r="M122" s="23">
        <f t="shared" si="12"/>
        <v>-1.2005699571757091</v>
      </c>
      <c r="N122" s="24">
        <f t="shared" si="16"/>
        <v>-7.1192636915404769E-2</v>
      </c>
      <c r="O122" s="23">
        <f t="shared" si="17"/>
        <v>8.2363184566081458</v>
      </c>
      <c r="Q122" s="23">
        <f t="shared" si="13"/>
        <v>-16.863681543391856</v>
      </c>
      <c r="R122" s="24" t="e">
        <f t="shared" si="18"/>
        <v>#DIV/0!</v>
      </c>
      <c r="S122" s="5">
        <f t="shared" si="19"/>
        <v>25.1</v>
      </c>
      <c r="U122" s="5" t="str">
        <f t="shared" si="20"/>
        <v>Very Lean</v>
      </c>
      <c r="V122" s="5" t="str">
        <f t="shared" si="20"/>
        <v>Healthy Fitness Zone</v>
      </c>
      <c r="W122" s="5" t="str">
        <f t="shared" si="20"/>
        <v>Very Lean</v>
      </c>
      <c r="X122" s="5" t="str">
        <f t="shared" si="20"/>
        <v>Very Lean</v>
      </c>
    </row>
    <row r="123" spans="2:24" x14ac:dyDescent="0.25">
      <c r="B123" s="5">
        <v>26382</v>
      </c>
      <c r="D123" s="23">
        <v>19.436961814264535</v>
      </c>
      <c r="E123" s="23">
        <v>19.461753417522509</v>
      </c>
      <c r="F123" s="25">
        <v>19.436961814264535</v>
      </c>
      <c r="G123" s="25"/>
      <c r="I123" s="23">
        <f t="shared" si="11"/>
        <v>2.4791603257973804E-2</v>
      </c>
      <c r="J123" s="24">
        <f t="shared" si="14"/>
        <v>1.2738627772178293E-3</v>
      </c>
      <c r="K123" s="5">
        <f t="shared" si="15"/>
        <v>5.6382465824774926</v>
      </c>
      <c r="M123" s="23">
        <f t="shared" si="12"/>
        <v>-2.4791603257973804E-2</v>
      </c>
      <c r="N123" s="24">
        <f t="shared" si="16"/>
        <v>-1.2754875733603369E-3</v>
      </c>
      <c r="O123" s="23">
        <f t="shared" si="17"/>
        <v>5.6630381857354664</v>
      </c>
      <c r="Q123" s="23">
        <f t="shared" si="13"/>
        <v>-19.436961814264535</v>
      </c>
      <c r="R123" s="24" t="e">
        <f t="shared" si="18"/>
        <v>#DIV/0!</v>
      </c>
      <c r="S123" s="5">
        <f t="shared" si="19"/>
        <v>25.1</v>
      </c>
      <c r="U123" s="5" t="str">
        <f t="shared" si="20"/>
        <v>Healthy Fitness Zone</v>
      </c>
      <c r="V123" s="5" t="str">
        <f t="shared" si="20"/>
        <v>Healthy Fitness Zone</v>
      </c>
      <c r="W123" s="5" t="str">
        <f t="shared" si="20"/>
        <v>Healthy Fitness Zone</v>
      </c>
      <c r="X123" s="5" t="str">
        <f t="shared" si="20"/>
        <v>Very Lean</v>
      </c>
    </row>
    <row r="124" spans="2:24" x14ac:dyDescent="0.25">
      <c r="B124" s="5">
        <v>26392</v>
      </c>
      <c r="D124" s="23">
        <v>15.381063184816174</v>
      </c>
      <c r="E124" s="23">
        <v>23.786666598047457</v>
      </c>
      <c r="F124" s="25">
        <v>15.381063184816174</v>
      </c>
      <c r="G124" s="25"/>
      <c r="I124" s="23">
        <f t="shared" si="11"/>
        <v>8.4056034132312831</v>
      </c>
      <c r="J124" s="24">
        <f t="shared" si="14"/>
        <v>0.35337458397475763</v>
      </c>
      <c r="K124" s="5">
        <f t="shared" si="15"/>
        <v>1.3133334019525442</v>
      </c>
      <c r="M124" s="23">
        <f t="shared" si="12"/>
        <v>-8.4056034132312831</v>
      </c>
      <c r="N124" s="24">
        <f t="shared" si="16"/>
        <v>-0.54649040266144266</v>
      </c>
      <c r="O124" s="23">
        <f t="shared" si="17"/>
        <v>9.7189368151838273</v>
      </c>
      <c r="Q124" s="23">
        <f t="shared" si="13"/>
        <v>-15.381063184816174</v>
      </c>
      <c r="R124" s="24" t="e">
        <f t="shared" si="18"/>
        <v>#DIV/0!</v>
      </c>
      <c r="S124" s="5">
        <f t="shared" si="19"/>
        <v>25.1</v>
      </c>
      <c r="U124" s="5" t="str">
        <f t="shared" si="20"/>
        <v>Very Lean</v>
      </c>
      <c r="V124" s="5" t="str">
        <f t="shared" si="20"/>
        <v>Healthy Fitness Zone</v>
      </c>
      <c r="W124" s="5" t="str">
        <f t="shared" si="20"/>
        <v>Very Lean</v>
      </c>
      <c r="X124" s="5" t="str">
        <f t="shared" si="20"/>
        <v>Very Lean</v>
      </c>
    </row>
    <row r="125" spans="2:24" x14ac:dyDescent="0.25">
      <c r="B125" s="5">
        <v>26414</v>
      </c>
      <c r="D125" s="23">
        <v>17.37285967469662</v>
      </c>
      <c r="E125" s="23">
        <v>20.638432716116853</v>
      </c>
      <c r="F125" s="25">
        <v>17.37285967469662</v>
      </c>
      <c r="G125" s="25"/>
      <c r="I125" s="23">
        <f t="shared" si="11"/>
        <v>3.2655730414202324</v>
      </c>
      <c r="J125" s="24">
        <f t="shared" si="14"/>
        <v>0.15822776304472475</v>
      </c>
      <c r="K125" s="5">
        <f t="shared" si="15"/>
        <v>4.4615672838831486</v>
      </c>
      <c r="M125" s="23">
        <f t="shared" si="12"/>
        <v>-3.2655730414202324</v>
      </c>
      <c r="N125" s="24">
        <f t="shared" si="16"/>
        <v>-0.18796980477408126</v>
      </c>
      <c r="O125" s="23">
        <f t="shared" si="17"/>
        <v>7.727140325303381</v>
      </c>
      <c r="Q125" s="23">
        <f t="shared" si="13"/>
        <v>-17.37285967469662</v>
      </c>
      <c r="R125" s="24" t="e">
        <f t="shared" si="18"/>
        <v>#DIV/0!</v>
      </c>
      <c r="S125" s="5">
        <f t="shared" si="19"/>
        <v>25.1</v>
      </c>
      <c r="U125" s="5" t="str">
        <f t="shared" si="20"/>
        <v>Very Lean</v>
      </c>
      <c r="V125" s="5" t="str">
        <f t="shared" si="20"/>
        <v>Healthy Fitness Zone</v>
      </c>
      <c r="W125" s="5" t="str">
        <f t="shared" si="20"/>
        <v>Very Lean</v>
      </c>
      <c r="X125" s="5" t="str">
        <f t="shared" si="20"/>
        <v>Very Lean</v>
      </c>
    </row>
    <row r="126" spans="2:24" x14ac:dyDescent="0.25">
      <c r="B126" s="5">
        <v>26420</v>
      </c>
      <c r="D126" s="23">
        <v>19.952987349156516</v>
      </c>
      <c r="E126" s="23">
        <v>17.396218855288438</v>
      </c>
      <c r="F126" s="25">
        <v>19.952987349156516</v>
      </c>
      <c r="G126" s="25"/>
      <c r="I126" s="23">
        <f t="shared" si="11"/>
        <v>-2.556768493868077</v>
      </c>
      <c r="J126" s="24">
        <f t="shared" si="14"/>
        <v>-0.14697265625000006</v>
      </c>
      <c r="K126" s="5">
        <f t="shared" si="15"/>
        <v>7.7037811447115629</v>
      </c>
      <c r="M126" s="23">
        <f t="shared" si="12"/>
        <v>2.556768493868077</v>
      </c>
      <c r="N126" s="24">
        <f t="shared" si="16"/>
        <v>0.12813963388676036</v>
      </c>
      <c r="O126" s="23">
        <f t="shared" si="17"/>
        <v>5.1470126508434859</v>
      </c>
      <c r="Q126" s="23">
        <f t="shared" si="13"/>
        <v>-19.952987349156516</v>
      </c>
      <c r="R126" s="24" t="e">
        <f t="shared" si="18"/>
        <v>#DIV/0!</v>
      </c>
      <c r="S126" s="5">
        <f t="shared" si="19"/>
        <v>25.1</v>
      </c>
      <c r="U126" s="5" t="str">
        <f t="shared" si="20"/>
        <v>Healthy Fitness Zone</v>
      </c>
      <c r="V126" s="5" t="str">
        <f t="shared" si="20"/>
        <v>Very Lean</v>
      </c>
      <c r="W126" s="5" t="str">
        <f t="shared" si="20"/>
        <v>Healthy Fitness Zone</v>
      </c>
      <c r="X126" s="5" t="str">
        <f t="shared" si="20"/>
        <v>Very Lean</v>
      </c>
    </row>
    <row r="127" spans="2:24" x14ac:dyDescent="0.25">
      <c r="B127" s="5">
        <v>26423</v>
      </c>
      <c r="D127" s="23">
        <v>31.477557628410707</v>
      </c>
      <c r="E127" s="23">
        <v>22.855110195907709</v>
      </c>
      <c r="F127" s="25">
        <v>31.477557628410707</v>
      </c>
      <c r="G127" s="25"/>
      <c r="I127" s="23">
        <f t="shared" si="11"/>
        <v>-8.6224474325029981</v>
      </c>
      <c r="J127" s="24">
        <f t="shared" si="14"/>
        <v>-0.37726562500000016</v>
      </c>
      <c r="K127" s="5">
        <f t="shared" si="15"/>
        <v>2.244889804092292</v>
      </c>
      <c r="M127" s="23">
        <f t="shared" si="12"/>
        <v>8.6224474325029981</v>
      </c>
      <c r="N127" s="24">
        <f t="shared" si="16"/>
        <v>0.27392364853366619</v>
      </c>
      <c r="O127" s="23">
        <f t="shared" si="17"/>
        <v>-6.3775576284107061</v>
      </c>
      <c r="Q127" s="23">
        <f t="shared" si="13"/>
        <v>-31.477557628410707</v>
      </c>
      <c r="R127" s="24" t="e">
        <f t="shared" si="18"/>
        <v>#DIV/0!</v>
      </c>
      <c r="S127" s="5">
        <f t="shared" si="19"/>
        <v>25.1</v>
      </c>
      <c r="U127" s="5" t="str">
        <f t="shared" si="20"/>
        <v>Needs Improvement and Health Risk</v>
      </c>
      <c r="V127" s="5" t="str">
        <f t="shared" si="20"/>
        <v>Healthy Fitness Zone</v>
      </c>
      <c r="W127" s="5" t="str">
        <f t="shared" si="20"/>
        <v>Needs Improvement and Health Risk</v>
      </c>
      <c r="X127" s="5" t="str">
        <f t="shared" si="20"/>
        <v>Very Lean</v>
      </c>
    </row>
    <row r="128" spans="2:24" x14ac:dyDescent="0.25">
      <c r="B128" s="5">
        <v>26437</v>
      </c>
      <c r="D128" s="23">
        <v>26.311718550156165</v>
      </c>
      <c r="E128" s="23">
        <v>19.244906525003667</v>
      </c>
      <c r="F128" s="25">
        <v>26.311718550156165</v>
      </c>
      <c r="G128" s="25"/>
      <c r="I128" s="23">
        <f t="shared" si="11"/>
        <v>-7.0668120251524975</v>
      </c>
      <c r="J128" s="24">
        <f t="shared" si="14"/>
        <v>-0.36720427901123054</v>
      </c>
      <c r="K128" s="5">
        <f t="shared" si="15"/>
        <v>5.8550934749963339</v>
      </c>
      <c r="M128" s="23">
        <f t="shared" si="12"/>
        <v>7.0668120251524975</v>
      </c>
      <c r="N128" s="24">
        <f t="shared" si="16"/>
        <v>0.26858040502681474</v>
      </c>
      <c r="O128" s="23">
        <f t="shared" si="17"/>
        <v>-1.2117185501561636</v>
      </c>
      <c r="Q128" s="23">
        <f t="shared" si="13"/>
        <v>-26.311718550156165</v>
      </c>
      <c r="R128" s="24" t="e">
        <f t="shared" si="18"/>
        <v>#DIV/0!</v>
      </c>
      <c r="S128" s="5">
        <f t="shared" si="19"/>
        <v>25.1</v>
      </c>
      <c r="U128" s="5" t="str">
        <f t="shared" si="20"/>
        <v>Needs Improvement</v>
      </c>
      <c r="V128" s="5" t="str">
        <f t="shared" si="20"/>
        <v>Healthy Fitness Zone</v>
      </c>
      <c r="W128" s="5" t="str">
        <f t="shared" si="20"/>
        <v>Needs Improvement</v>
      </c>
      <c r="X128" s="5" t="str">
        <f t="shared" si="20"/>
        <v>Very Lean</v>
      </c>
    </row>
    <row r="129" spans="2:24" x14ac:dyDescent="0.25">
      <c r="B129" s="5">
        <v>26450</v>
      </c>
      <c r="D129" s="23">
        <v>20.865597095804375</v>
      </c>
      <c r="E129" s="23">
        <v>17.791587465635899</v>
      </c>
      <c r="F129" s="25">
        <v>20.865597095804375</v>
      </c>
      <c r="G129" s="25"/>
      <c r="I129" s="23">
        <f t="shared" si="11"/>
        <v>-3.0740096301684758</v>
      </c>
      <c r="J129" s="24">
        <f t="shared" si="14"/>
        <v>-0.17277882797731595</v>
      </c>
      <c r="K129" s="5">
        <f t="shared" si="15"/>
        <v>7.308412534364102</v>
      </c>
      <c r="M129" s="23">
        <f t="shared" si="12"/>
        <v>3.0740096301684758</v>
      </c>
      <c r="N129" s="24">
        <f t="shared" si="16"/>
        <v>0.14732430689877518</v>
      </c>
      <c r="O129" s="23">
        <f t="shared" si="17"/>
        <v>4.2344029041956261</v>
      </c>
      <c r="Q129" s="23">
        <f t="shared" si="13"/>
        <v>-20.865597095804375</v>
      </c>
      <c r="R129" s="24" t="e">
        <f t="shared" si="18"/>
        <v>#DIV/0!</v>
      </c>
      <c r="S129" s="5">
        <f t="shared" si="19"/>
        <v>25.1</v>
      </c>
      <c r="U129" s="5" t="str">
        <f t="shared" si="20"/>
        <v>Healthy Fitness Zone</v>
      </c>
      <c r="V129" s="5" t="str">
        <f t="shared" si="20"/>
        <v>Healthy Fitness Zone</v>
      </c>
      <c r="W129" s="5" t="str">
        <f t="shared" si="20"/>
        <v>Healthy Fitness Zone</v>
      </c>
      <c r="X129" s="5" t="str">
        <f t="shared" si="20"/>
        <v>Very Lean</v>
      </c>
    </row>
    <row r="130" spans="2:24" x14ac:dyDescent="0.25">
      <c r="B130" s="5">
        <v>26451</v>
      </c>
      <c r="D130" s="23">
        <v>18.009718644504527</v>
      </c>
      <c r="E130" s="23">
        <v>19.461753417522509</v>
      </c>
      <c r="F130" s="25">
        <v>18.009718644504527</v>
      </c>
      <c r="G130" s="25"/>
      <c r="I130" s="23">
        <f t="shared" si="11"/>
        <v>1.4520347730179815</v>
      </c>
      <c r="J130" s="24">
        <f t="shared" si="14"/>
        <v>7.4609658331742768E-2</v>
      </c>
      <c r="K130" s="5">
        <f t="shared" si="15"/>
        <v>5.6382465824774926</v>
      </c>
      <c r="M130" s="23">
        <f t="shared" si="12"/>
        <v>-1.4520347730179815</v>
      </c>
      <c r="N130" s="24">
        <f t="shared" si="16"/>
        <v>-8.0625067036294559E-2</v>
      </c>
      <c r="O130" s="23">
        <f t="shared" si="17"/>
        <v>7.090281355495474</v>
      </c>
      <c r="Q130" s="23">
        <f t="shared" si="13"/>
        <v>-18.009718644504527</v>
      </c>
      <c r="R130" s="24" t="e">
        <f t="shared" si="18"/>
        <v>#DIV/0!</v>
      </c>
      <c r="S130" s="5">
        <f t="shared" si="19"/>
        <v>25.1</v>
      </c>
      <c r="U130" s="5" t="str">
        <f t="shared" si="20"/>
        <v>Healthy Fitness Zone</v>
      </c>
      <c r="V130" s="5" t="str">
        <f t="shared" si="20"/>
        <v>Healthy Fitness Zone</v>
      </c>
      <c r="W130" s="5" t="str">
        <f t="shared" si="20"/>
        <v>Healthy Fitness Zone</v>
      </c>
      <c r="X130" s="5" t="str">
        <f t="shared" si="20"/>
        <v>Very Lean</v>
      </c>
    </row>
    <row r="131" spans="2:24" x14ac:dyDescent="0.25">
      <c r="B131" s="5">
        <v>26456</v>
      </c>
      <c r="D131" s="23">
        <v>36.613891409601003</v>
      </c>
      <c r="E131" s="23">
        <v>17.961912756670085</v>
      </c>
      <c r="F131" s="25">
        <v>36.613891409601003</v>
      </c>
      <c r="G131" s="25"/>
      <c r="I131" s="23">
        <f t="shared" si="11"/>
        <v>-18.651978652930918</v>
      </c>
      <c r="J131" s="24">
        <f t="shared" si="14"/>
        <v>-1.0384182857142863</v>
      </c>
      <c r="K131" s="5">
        <f t="shared" si="15"/>
        <v>7.1380872433299167</v>
      </c>
      <c r="M131" s="23">
        <f t="shared" si="12"/>
        <v>18.651978652930918</v>
      </c>
      <c r="N131" s="24">
        <f t="shared" si="16"/>
        <v>0.50942355305177811</v>
      </c>
      <c r="O131" s="23">
        <f t="shared" si="17"/>
        <v>-11.513891409601001</v>
      </c>
      <c r="Q131" s="23">
        <f t="shared" si="13"/>
        <v>-36.613891409601003</v>
      </c>
      <c r="R131" s="24" t="e">
        <f t="shared" si="18"/>
        <v>#DIV/0!</v>
      </c>
      <c r="S131" s="5">
        <f t="shared" si="19"/>
        <v>25.1</v>
      </c>
      <c r="U131" s="5" t="str">
        <f t="shared" si="20"/>
        <v>Needs Improvement and Health Risk</v>
      </c>
      <c r="V131" s="5" t="str">
        <f t="shared" si="20"/>
        <v>Healthy Fitness Zone</v>
      </c>
      <c r="W131" s="5" t="str">
        <f t="shared" si="20"/>
        <v>Needs Improvement and Health Risk</v>
      </c>
      <c r="X131" s="5" t="str">
        <f t="shared" si="20"/>
        <v>Very Lean</v>
      </c>
    </row>
    <row r="132" spans="2:24" x14ac:dyDescent="0.25">
      <c r="B132" s="5">
        <v>26461</v>
      </c>
      <c r="D132" s="23">
        <v>27.348091274988352</v>
      </c>
      <c r="E132" s="23">
        <v>20.37945473336476</v>
      </c>
      <c r="F132" s="25">
        <v>27.348091274988352</v>
      </c>
      <c r="G132" s="25"/>
      <c r="I132" s="23">
        <f t="shared" ref="I132:I159" si="21">E132-D132</f>
        <v>-6.9686365416235923</v>
      </c>
      <c r="J132" s="24">
        <f t="shared" si="14"/>
        <v>-0.34194420963651723</v>
      </c>
      <c r="K132" s="5">
        <f t="shared" si="15"/>
        <v>4.7205452666352414</v>
      </c>
      <c r="M132" s="23">
        <f t="shared" ref="M132:M159" si="22">F132-E132</f>
        <v>6.9686365416235923</v>
      </c>
      <c r="N132" s="24">
        <f t="shared" si="16"/>
        <v>0.25481253779479934</v>
      </c>
      <c r="O132" s="23">
        <f t="shared" si="17"/>
        <v>-2.2480912749883508</v>
      </c>
      <c r="Q132" s="23">
        <f t="shared" ref="Q132:Q159" si="23">G132-F132</f>
        <v>-27.348091274988352</v>
      </c>
      <c r="R132" s="24" t="e">
        <f t="shared" si="18"/>
        <v>#DIV/0!</v>
      </c>
      <c r="S132" s="5">
        <f t="shared" si="19"/>
        <v>25.1</v>
      </c>
      <c r="U132" s="5" t="str">
        <f t="shared" si="20"/>
        <v>Needs Improvement and Health Risk</v>
      </c>
      <c r="V132" s="5" t="str">
        <f t="shared" si="20"/>
        <v>Healthy Fitness Zone</v>
      </c>
      <c r="W132" s="5" t="str">
        <f t="shared" si="20"/>
        <v>Needs Improvement and Health Risk</v>
      </c>
      <c r="X132" s="5" t="str">
        <f t="shared" ref="X132:X159" si="24">IF(G132&lt;=17.5,"Very Lean",IF(G132&lt;=25.1,"Healthy Fitness Zone",IF(G132&lt;=27.1,"Needs Improvement",IF(G132&gt;27.1,"Needs Improvement and Health Risk"))))</f>
        <v>Very Lean</v>
      </c>
    </row>
    <row r="133" spans="2:24" x14ac:dyDescent="0.25">
      <c r="B133" s="5">
        <v>26465</v>
      </c>
      <c r="D133" s="23">
        <v>22.910553749083846</v>
      </c>
      <c r="E133" s="23">
        <v>21.511646662996135</v>
      </c>
      <c r="F133" s="25">
        <v>22.910553749083846</v>
      </c>
      <c r="G133" s="25"/>
      <c r="I133" s="23">
        <f t="shared" si="21"/>
        <v>-1.3989070860877106</v>
      </c>
      <c r="J133" s="24">
        <f t="shared" ref="J133:J159" si="25">I133/E133</f>
        <v>-6.5030218653325131E-2</v>
      </c>
      <c r="K133" s="5">
        <f t="shared" ref="K133:K159" si="26">25.1-E133</f>
        <v>3.5883533370038663</v>
      </c>
      <c r="M133" s="23">
        <f t="shared" si="22"/>
        <v>1.3989070860877106</v>
      </c>
      <c r="N133" s="24">
        <f t="shared" ref="N133:N159" si="27">M133/F133</f>
        <v>6.1059505650039148E-2</v>
      </c>
      <c r="O133" s="23">
        <f t="shared" ref="O133:O159" si="28">25.1-F133</f>
        <v>2.1894462509161556</v>
      </c>
      <c r="Q133" s="23">
        <f t="shared" si="23"/>
        <v>-22.910553749083846</v>
      </c>
      <c r="R133" s="24" t="e">
        <f t="shared" ref="R133:R159" si="29">Q133/G133</f>
        <v>#DIV/0!</v>
      </c>
      <c r="S133" s="5">
        <f t="shared" ref="S133:S159" si="30">25.1-G133</f>
        <v>25.1</v>
      </c>
      <c r="U133" s="5" t="str">
        <f t="shared" ref="U133:W159" si="31">IF(D133&lt;=17.5,"Very Lean",IF(D133&lt;=25.1,"Healthy Fitness Zone",IF(D133&lt;=27.1,"Needs Improvement",IF(D133&gt;27.1,"Needs Improvement and Health Risk"))))</f>
        <v>Healthy Fitness Zone</v>
      </c>
      <c r="V133" s="5" t="str">
        <f t="shared" si="31"/>
        <v>Healthy Fitness Zone</v>
      </c>
      <c r="W133" s="5" t="str">
        <f t="shared" si="31"/>
        <v>Healthy Fitness Zone</v>
      </c>
      <c r="X133" s="5" t="str">
        <f t="shared" si="24"/>
        <v>Very Lean</v>
      </c>
    </row>
    <row r="134" spans="2:24" x14ac:dyDescent="0.25">
      <c r="B134" s="5">
        <v>26469</v>
      </c>
      <c r="D134" s="23">
        <v>18.145197580717738</v>
      </c>
      <c r="E134" s="23">
        <v>19.171343228277056</v>
      </c>
      <c r="F134" s="25">
        <v>18.145197580717738</v>
      </c>
      <c r="G134" s="25"/>
      <c r="I134" s="23">
        <f t="shared" si="21"/>
        <v>1.0261456475593178</v>
      </c>
      <c r="J134" s="24">
        <f t="shared" si="25"/>
        <v>5.3524973985432024E-2</v>
      </c>
      <c r="K134" s="5">
        <f t="shared" si="26"/>
        <v>5.9286567717229453</v>
      </c>
      <c r="M134" s="23">
        <f t="shared" si="22"/>
        <v>-1.0261456475593178</v>
      </c>
      <c r="N134" s="24">
        <f t="shared" si="27"/>
        <v>-5.6551913694771042E-2</v>
      </c>
      <c r="O134" s="23">
        <f t="shared" si="28"/>
        <v>6.9548024192822631</v>
      </c>
      <c r="Q134" s="23">
        <f t="shared" si="23"/>
        <v>-18.145197580717738</v>
      </c>
      <c r="R134" s="24" t="e">
        <f t="shared" si="29"/>
        <v>#DIV/0!</v>
      </c>
      <c r="S134" s="5">
        <f t="shared" si="30"/>
        <v>25.1</v>
      </c>
      <c r="U134" s="5" t="str">
        <f t="shared" si="31"/>
        <v>Healthy Fitness Zone</v>
      </c>
      <c r="V134" s="5" t="str">
        <f t="shared" si="31"/>
        <v>Healthy Fitness Zone</v>
      </c>
      <c r="W134" s="5" t="str">
        <f t="shared" si="31"/>
        <v>Healthy Fitness Zone</v>
      </c>
      <c r="X134" s="5" t="str">
        <f t="shared" si="24"/>
        <v>Very Lean</v>
      </c>
    </row>
    <row r="135" spans="2:24" x14ac:dyDescent="0.25">
      <c r="B135" s="5">
        <v>26475</v>
      </c>
      <c r="D135" s="23">
        <v>20.449089296702937</v>
      </c>
      <c r="E135" s="25">
        <v>27.181334620872573</v>
      </c>
      <c r="F135" s="25">
        <v>20.449089296702937</v>
      </c>
      <c r="G135" s="25"/>
      <c r="I135" s="23">
        <f t="shared" si="21"/>
        <v>6.7322453241696358</v>
      </c>
      <c r="J135" s="24">
        <f t="shared" si="25"/>
        <v>0.24767898331967622</v>
      </c>
      <c r="K135" s="5">
        <f t="shared" si="26"/>
        <v>-2.0813346208725712</v>
      </c>
      <c r="M135" s="23">
        <f t="shared" si="22"/>
        <v>-6.7322453241696358</v>
      </c>
      <c r="N135" s="24">
        <f t="shared" si="27"/>
        <v>-0.32921981152750379</v>
      </c>
      <c r="O135" s="23">
        <f t="shared" si="28"/>
        <v>4.6509107032970647</v>
      </c>
      <c r="Q135" s="23">
        <f t="shared" si="23"/>
        <v>-20.449089296702937</v>
      </c>
      <c r="R135" s="24" t="e">
        <f t="shared" si="29"/>
        <v>#DIV/0!</v>
      </c>
      <c r="S135" s="5">
        <f t="shared" si="30"/>
        <v>25.1</v>
      </c>
      <c r="U135" s="5" t="str">
        <f t="shared" si="31"/>
        <v>Healthy Fitness Zone</v>
      </c>
      <c r="V135" s="5" t="str">
        <f t="shared" si="31"/>
        <v>Needs Improvement and Health Risk</v>
      </c>
      <c r="W135" s="5" t="str">
        <f t="shared" si="31"/>
        <v>Healthy Fitness Zone</v>
      </c>
      <c r="X135" s="5" t="str">
        <f t="shared" si="24"/>
        <v>Very Lean</v>
      </c>
    </row>
    <row r="136" spans="2:24" x14ac:dyDescent="0.25">
      <c r="B136" s="5">
        <v>26476</v>
      </c>
      <c r="D136" s="23">
        <v>23.099897168497762</v>
      </c>
      <c r="E136" s="25">
        <v>26.513507572469688</v>
      </c>
      <c r="F136" s="25">
        <v>23.099897168497762</v>
      </c>
      <c r="G136" s="25"/>
      <c r="I136" s="23">
        <f t="shared" si="21"/>
        <v>3.4136104039719264</v>
      </c>
      <c r="J136" s="24">
        <f t="shared" si="25"/>
        <v>0.12874986059997773</v>
      </c>
      <c r="K136" s="5">
        <f t="shared" si="26"/>
        <v>-1.4135075724696868</v>
      </c>
      <c r="M136" s="23">
        <f t="shared" si="22"/>
        <v>-3.4136104039719264</v>
      </c>
      <c r="N136" s="24">
        <f t="shared" si="27"/>
        <v>-0.14777600000000005</v>
      </c>
      <c r="O136" s="23">
        <f t="shared" si="28"/>
        <v>2.0001028315022396</v>
      </c>
      <c r="Q136" s="23">
        <f t="shared" si="23"/>
        <v>-23.099897168497762</v>
      </c>
      <c r="R136" s="24" t="e">
        <f t="shared" si="29"/>
        <v>#DIV/0!</v>
      </c>
      <c r="S136" s="5">
        <f t="shared" si="30"/>
        <v>25.1</v>
      </c>
      <c r="U136" s="5" t="str">
        <f t="shared" si="31"/>
        <v>Healthy Fitness Zone</v>
      </c>
      <c r="V136" s="5" t="str">
        <f t="shared" si="31"/>
        <v>Needs Improvement</v>
      </c>
      <c r="W136" s="5" t="str">
        <f t="shared" si="31"/>
        <v>Healthy Fitness Zone</v>
      </c>
      <c r="X136" s="5" t="str">
        <f t="shared" si="24"/>
        <v>Very Lean</v>
      </c>
    </row>
    <row r="137" spans="2:24" x14ac:dyDescent="0.25">
      <c r="B137" s="5">
        <v>26478</v>
      </c>
      <c r="D137" s="23">
        <v>18.744998521977692</v>
      </c>
      <c r="E137" s="25">
        <v>25.970217327960324</v>
      </c>
      <c r="F137" s="25">
        <v>18.744998521977692</v>
      </c>
      <c r="G137" s="25"/>
      <c r="I137" s="23">
        <f t="shared" si="21"/>
        <v>7.2252188059826317</v>
      </c>
      <c r="J137" s="24">
        <f t="shared" si="25"/>
        <v>0.27821171901413938</v>
      </c>
      <c r="K137" s="5">
        <f t="shared" si="26"/>
        <v>-0.87021732796032225</v>
      </c>
      <c r="M137" s="23">
        <f t="shared" si="22"/>
        <v>-7.2252188059826317</v>
      </c>
      <c r="N137" s="24">
        <f t="shared" si="27"/>
        <v>-0.38544781945495371</v>
      </c>
      <c r="O137" s="23">
        <f t="shared" si="28"/>
        <v>6.3550014780223094</v>
      </c>
      <c r="Q137" s="23">
        <f t="shared" si="23"/>
        <v>-18.744998521977692</v>
      </c>
      <c r="R137" s="24" t="e">
        <f t="shared" si="29"/>
        <v>#DIV/0!</v>
      </c>
      <c r="S137" s="5">
        <f t="shared" si="30"/>
        <v>25.1</v>
      </c>
      <c r="U137" s="5" t="str">
        <f t="shared" si="31"/>
        <v>Healthy Fitness Zone</v>
      </c>
      <c r="V137" s="5" t="str">
        <f t="shared" si="31"/>
        <v>Needs Improvement</v>
      </c>
      <c r="W137" s="5" t="str">
        <f t="shared" si="31"/>
        <v>Healthy Fitness Zone</v>
      </c>
      <c r="X137" s="5" t="str">
        <f t="shared" si="24"/>
        <v>Very Lean</v>
      </c>
    </row>
    <row r="138" spans="2:24" x14ac:dyDescent="0.25">
      <c r="B138" s="5">
        <v>26493</v>
      </c>
      <c r="D138" s="23">
        <v>19.691715619047272</v>
      </c>
      <c r="E138" s="23">
        <v>30.764470920182589</v>
      </c>
      <c r="F138" s="25">
        <v>19.691715619047272</v>
      </c>
      <c r="G138" s="25"/>
      <c r="I138" s="23">
        <f t="shared" si="21"/>
        <v>11.072755301135317</v>
      </c>
      <c r="J138" s="24">
        <f t="shared" si="25"/>
        <v>0.35992022517998823</v>
      </c>
      <c r="K138" s="5">
        <f t="shared" si="26"/>
        <v>-5.6644709201825876</v>
      </c>
      <c r="M138" s="23">
        <f t="shared" si="22"/>
        <v>-11.072755301135317</v>
      </c>
      <c r="N138" s="24">
        <f t="shared" si="27"/>
        <v>-0.5623052615296219</v>
      </c>
      <c r="O138" s="23">
        <f t="shared" si="28"/>
        <v>5.408284380952729</v>
      </c>
      <c r="Q138" s="23">
        <f t="shared" si="23"/>
        <v>-19.691715619047272</v>
      </c>
      <c r="R138" s="24" t="e">
        <f t="shared" si="29"/>
        <v>#DIV/0!</v>
      </c>
      <c r="S138" s="5">
        <f t="shared" si="30"/>
        <v>25.1</v>
      </c>
      <c r="U138" s="5" t="str">
        <f t="shared" si="31"/>
        <v>Healthy Fitness Zone</v>
      </c>
      <c r="V138" s="5" t="str">
        <f t="shared" si="31"/>
        <v>Needs Improvement and Health Risk</v>
      </c>
      <c r="W138" s="5" t="str">
        <f t="shared" si="31"/>
        <v>Healthy Fitness Zone</v>
      </c>
      <c r="X138" s="5" t="str">
        <f t="shared" si="24"/>
        <v>Very Lean</v>
      </c>
    </row>
    <row r="139" spans="2:24" x14ac:dyDescent="0.25">
      <c r="B139" s="5">
        <v>26510</v>
      </c>
      <c r="D139" s="23">
        <v>22.520861429078415</v>
      </c>
      <c r="E139" s="23">
        <v>18.920936279372558</v>
      </c>
      <c r="F139" s="25">
        <v>22.520861429078415</v>
      </c>
      <c r="G139" s="25"/>
      <c r="I139" s="23">
        <f t="shared" si="21"/>
        <v>-3.5999251497058573</v>
      </c>
      <c r="J139" s="24">
        <f t="shared" si="25"/>
        <v>-0.1902614699691402</v>
      </c>
      <c r="K139" s="5">
        <f t="shared" si="26"/>
        <v>6.1790637206274432</v>
      </c>
      <c r="M139" s="23">
        <f t="shared" si="22"/>
        <v>3.5999251497058573</v>
      </c>
      <c r="N139" s="24">
        <f t="shared" si="27"/>
        <v>0.1598484658787393</v>
      </c>
      <c r="O139" s="23">
        <f t="shared" si="28"/>
        <v>2.5791385709215859</v>
      </c>
      <c r="Q139" s="23">
        <f t="shared" si="23"/>
        <v>-22.520861429078415</v>
      </c>
      <c r="R139" s="24" t="e">
        <f t="shared" si="29"/>
        <v>#DIV/0!</v>
      </c>
      <c r="S139" s="5">
        <f t="shared" si="30"/>
        <v>25.1</v>
      </c>
      <c r="U139" s="5" t="str">
        <f t="shared" si="31"/>
        <v>Healthy Fitness Zone</v>
      </c>
      <c r="V139" s="5" t="str">
        <f t="shared" si="31"/>
        <v>Healthy Fitness Zone</v>
      </c>
      <c r="W139" s="5" t="str">
        <f t="shared" si="31"/>
        <v>Healthy Fitness Zone</v>
      </c>
      <c r="X139" s="5" t="str">
        <f t="shared" si="24"/>
        <v>Very Lean</v>
      </c>
    </row>
    <row r="140" spans="2:24" x14ac:dyDescent="0.25">
      <c r="B140" s="5">
        <v>26519</v>
      </c>
      <c r="D140" s="23">
        <v>24.798040644907712</v>
      </c>
      <c r="E140" s="23">
        <v>20.177555148009702</v>
      </c>
      <c r="F140" s="25">
        <v>24.798040644907712</v>
      </c>
      <c r="G140" s="25"/>
      <c r="I140" s="23">
        <f t="shared" si="21"/>
        <v>-4.6204854968980094</v>
      </c>
      <c r="J140" s="24">
        <f t="shared" si="25"/>
        <v>-0.2289913452350926</v>
      </c>
      <c r="K140" s="5">
        <f t="shared" si="26"/>
        <v>4.9224448519902992</v>
      </c>
      <c r="M140" s="23">
        <f t="shared" si="22"/>
        <v>4.6204854968980094</v>
      </c>
      <c r="N140" s="24">
        <f t="shared" si="27"/>
        <v>0.18632461987866078</v>
      </c>
      <c r="O140" s="23">
        <f t="shared" si="28"/>
        <v>0.30195935509228988</v>
      </c>
      <c r="Q140" s="23">
        <f t="shared" si="23"/>
        <v>-24.798040644907712</v>
      </c>
      <c r="R140" s="24" t="e">
        <f t="shared" si="29"/>
        <v>#DIV/0!</v>
      </c>
      <c r="S140" s="5">
        <f t="shared" si="30"/>
        <v>25.1</v>
      </c>
      <c r="U140" s="5" t="str">
        <f t="shared" si="31"/>
        <v>Healthy Fitness Zone</v>
      </c>
      <c r="V140" s="5" t="str">
        <f t="shared" si="31"/>
        <v>Healthy Fitness Zone</v>
      </c>
      <c r="W140" s="5" t="str">
        <f t="shared" si="31"/>
        <v>Healthy Fitness Zone</v>
      </c>
      <c r="X140" s="5" t="str">
        <f t="shared" si="24"/>
        <v>Very Lean</v>
      </c>
    </row>
    <row r="141" spans="2:24" x14ac:dyDescent="0.25">
      <c r="B141" s="5">
        <v>26532</v>
      </c>
      <c r="D141" s="23">
        <v>25.384278533737213</v>
      </c>
      <c r="E141" s="23">
        <v>21.491540511530626</v>
      </c>
      <c r="F141" s="25">
        <v>25.384278533737213</v>
      </c>
      <c r="G141" s="25"/>
      <c r="I141" s="23">
        <f t="shared" si="21"/>
        <v>-3.8927380222065864</v>
      </c>
      <c r="J141" s="24">
        <f t="shared" si="25"/>
        <v>-0.18112885021518385</v>
      </c>
      <c r="K141" s="5">
        <f t="shared" si="26"/>
        <v>3.608459488469375</v>
      </c>
      <c r="M141" s="23">
        <f t="shared" si="22"/>
        <v>3.8927380222065864</v>
      </c>
      <c r="N141" s="24">
        <f t="shared" si="27"/>
        <v>0.1533523206906553</v>
      </c>
      <c r="O141" s="23">
        <f t="shared" si="28"/>
        <v>-0.28427853373721135</v>
      </c>
      <c r="Q141" s="23">
        <f t="shared" si="23"/>
        <v>-25.384278533737213</v>
      </c>
      <c r="R141" s="24" t="e">
        <f t="shared" si="29"/>
        <v>#DIV/0!</v>
      </c>
      <c r="S141" s="5">
        <f t="shared" si="30"/>
        <v>25.1</v>
      </c>
      <c r="U141" s="5" t="str">
        <f t="shared" si="31"/>
        <v>Needs Improvement</v>
      </c>
      <c r="V141" s="5" t="str">
        <f t="shared" si="31"/>
        <v>Healthy Fitness Zone</v>
      </c>
      <c r="W141" s="5" t="str">
        <f t="shared" si="31"/>
        <v>Needs Improvement</v>
      </c>
      <c r="X141" s="5" t="str">
        <f t="shared" si="24"/>
        <v>Very Lean</v>
      </c>
    </row>
    <row r="142" spans="2:24" x14ac:dyDescent="0.25">
      <c r="B142" s="5">
        <v>26563</v>
      </c>
      <c r="D142" s="23">
        <v>20.157868598565475</v>
      </c>
      <c r="E142" s="23">
        <v>19.91898876678448</v>
      </c>
      <c r="F142" s="25">
        <v>20.157868598565475</v>
      </c>
      <c r="G142" s="25"/>
      <c r="I142" s="23">
        <f t="shared" si="21"/>
        <v>-0.23887983178099503</v>
      </c>
      <c r="J142" s="24">
        <f t="shared" si="25"/>
        <v>-1.1992568226120716E-2</v>
      </c>
      <c r="K142" s="5">
        <f t="shared" si="26"/>
        <v>5.1810112332155214</v>
      </c>
      <c r="M142" s="23">
        <f t="shared" si="22"/>
        <v>0.23887983178099503</v>
      </c>
      <c r="N142" s="24">
        <f t="shared" si="27"/>
        <v>1.1850450885367653E-2</v>
      </c>
      <c r="O142" s="23">
        <f t="shared" si="28"/>
        <v>4.9421314014345263</v>
      </c>
      <c r="Q142" s="23">
        <f t="shared" si="23"/>
        <v>-20.157868598565475</v>
      </c>
      <c r="R142" s="24" t="e">
        <f t="shared" si="29"/>
        <v>#DIV/0!</v>
      </c>
      <c r="S142" s="5">
        <f t="shared" si="30"/>
        <v>25.1</v>
      </c>
      <c r="U142" s="5" t="str">
        <f t="shared" si="31"/>
        <v>Healthy Fitness Zone</v>
      </c>
      <c r="V142" s="5" t="str">
        <f t="shared" si="31"/>
        <v>Healthy Fitness Zone</v>
      </c>
      <c r="W142" s="5" t="str">
        <f t="shared" si="31"/>
        <v>Healthy Fitness Zone</v>
      </c>
      <c r="X142" s="5" t="str">
        <f t="shared" si="24"/>
        <v>Very Lean</v>
      </c>
    </row>
    <row r="143" spans="2:24" x14ac:dyDescent="0.25">
      <c r="B143" s="5">
        <v>26565</v>
      </c>
      <c r="D143" s="23">
        <v>20.37945473336476</v>
      </c>
      <c r="E143" s="23">
        <v>19.706456182437343</v>
      </c>
      <c r="F143" s="25">
        <v>20.37945473336476</v>
      </c>
      <c r="G143" s="25"/>
      <c r="I143" s="23">
        <f t="shared" si="21"/>
        <v>-0.67299855092741723</v>
      </c>
      <c r="J143" s="24">
        <f t="shared" si="25"/>
        <v>-3.4151170798898005E-2</v>
      </c>
      <c r="K143" s="5">
        <f t="shared" si="26"/>
        <v>5.3935438175626587</v>
      </c>
      <c r="M143" s="23">
        <f t="shared" si="22"/>
        <v>0.67299855092741723</v>
      </c>
      <c r="N143" s="24">
        <f t="shared" si="27"/>
        <v>3.3023383585705064E-2</v>
      </c>
      <c r="O143" s="23">
        <f t="shared" si="28"/>
        <v>4.7205452666352414</v>
      </c>
      <c r="Q143" s="23">
        <f t="shared" si="23"/>
        <v>-20.37945473336476</v>
      </c>
      <c r="R143" s="24" t="e">
        <f t="shared" si="29"/>
        <v>#DIV/0!</v>
      </c>
      <c r="S143" s="5">
        <f t="shared" si="30"/>
        <v>25.1</v>
      </c>
      <c r="U143" s="5" t="str">
        <f t="shared" si="31"/>
        <v>Healthy Fitness Zone</v>
      </c>
      <c r="V143" s="5" t="str">
        <f t="shared" si="31"/>
        <v>Healthy Fitness Zone</v>
      </c>
      <c r="W143" s="5" t="str">
        <f t="shared" si="31"/>
        <v>Healthy Fitness Zone</v>
      </c>
      <c r="X143" s="5" t="str">
        <f t="shared" si="24"/>
        <v>Very Lean</v>
      </c>
    </row>
    <row r="144" spans="2:24" x14ac:dyDescent="0.25">
      <c r="B144" s="5">
        <v>26575</v>
      </c>
      <c r="D144" s="23">
        <v>20.37945473336476</v>
      </c>
      <c r="E144" s="25">
        <v>18.404910744480578</v>
      </c>
      <c r="F144" s="25">
        <v>20.37945473336476</v>
      </c>
      <c r="G144" s="25"/>
      <c r="I144" s="23">
        <f t="shared" si="21"/>
        <v>-1.9745439888841823</v>
      </c>
      <c r="J144" s="24">
        <f t="shared" si="25"/>
        <v>-0.10728354058855327</v>
      </c>
      <c r="K144" s="5">
        <f t="shared" si="26"/>
        <v>6.6950892555194237</v>
      </c>
      <c r="M144" s="23">
        <f t="shared" si="22"/>
        <v>1.9745439888841823</v>
      </c>
      <c r="N144" s="24">
        <f t="shared" si="27"/>
        <v>9.6888950892857095E-2</v>
      </c>
      <c r="O144" s="23">
        <f t="shared" si="28"/>
        <v>4.7205452666352414</v>
      </c>
      <c r="Q144" s="23">
        <f t="shared" si="23"/>
        <v>-20.37945473336476</v>
      </c>
      <c r="R144" s="24" t="e">
        <f t="shared" si="29"/>
        <v>#DIV/0!</v>
      </c>
      <c r="S144" s="5">
        <f t="shared" si="30"/>
        <v>25.1</v>
      </c>
      <c r="U144" s="5" t="str">
        <f t="shared" si="31"/>
        <v>Healthy Fitness Zone</v>
      </c>
      <c r="V144" s="5" t="str">
        <f t="shared" si="31"/>
        <v>Healthy Fitness Zone</v>
      </c>
      <c r="W144" s="5" t="str">
        <f t="shared" si="31"/>
        <v>Healthy Fitness Zone</v>
      </c>
      <c r="X144" s="5" t="str">
        <f t="shared" si="24"/>
        <v>Very Lean</v>
      </c>
    </row>
    <row r="145" spans="2:24" x14ac:dyDescent="0.25">
      <c r="B145" s="5">
        <v>26580</v>
      </c>
      <c r="D145" s="23">
        <v>20.527900293337243</v>
      </c>
      <c r="E145" s="23">
        <v>31.387684669046589</v>
      </c>
      <c r="F145" s="25">
        <v>20.527900293337243</v>
      </c>
      <c r="G145" s="25"/>
      <c r="I145" s="23">
        <f t="shared" si="21"/>
        <v>10.859784375709346</v>
      </c>
      <c r="J145" s="24">
        <f t="shared" si="25"/>
        <v>0.34598870513118402</v>
      </c>
      <c r="K145" s="5">
        <f t="shared" si="26"/>
        <v>-6.2876846690465875</v>
      </c>
      <c r="M145" s="23">
        <f t="shared" si="22"/>
        <v>-10.859784375709346</v>
      </c>
      <c r="N145" s="24">
        <f t="shared" si="27"/>
        <v>-0.52902558082056328</v>
      </c>
      <c r="O145" s="23">
        <f t="shared" si="28"/>
        <v>4.5720997066627582</v>
      </c>
      <c r="Q145" s="23">
        <f t="shared" si="23"/>
        <v>-20.527900293337243</v>
      </c>
      <c r="R145" s="24" t="e">
        <f t="shared" si="29"/>
        <v>#DIV/0!</v>
      </c>
      <c r="S145" s="5">
        <f t="shared" si="30"/>
        <v>25.1</v>
      </c>
      <c r="U145" s="5" t="str">
        <f t="shared" si="31"/>
        <v>Healthy Fitness Zone</v>
      </c>
      <c r="V145" s="5" t="str">
        <f t="shared" si="31"/>
        <v>Needs Improvement and Health Risk</v>
      </c>
      <c r="W145" s="5" t="str">
        <f t="shared" si="31"/>
        <v>Healthy Fitness Zone</v>
      </c>
      <c r="X145" s="5" t="str">
        <f t="shared" si="24"/>
        <v>Very Lean</v>
      </c>
    </row>
    <row r="146" spans="2:24" x14ac:dyDescent="0.25">
      <c r="B146" s="5">
        <v>26597</v>
      </c>
      <c r="D146" s="23">
        <v>35.028532591574475</v>
      </c>
      <c r="E146" s="23">
        <v>18.064251500567565</v>
      </c>
      <c r="F146" s="25">
        <v>35.028532591574475</v>
      </c>
      <c r="G146" s="25"/>
      <c r="I146" s="23">
        <f t="shared" si="21"/>
        <v>-16.96428109100691</v>
      </c>
      <c r="J146" s="24">
        <f t="shared" si="25"/>
        <v>-0.93910788888617425</v>
      </c>
      <c r="K146" s="5">
        <f t="shared" si="26"/>
        <v>7.0357484994324366</v>
      </c>
      <c r="M146" s="23">
        <f t="shared" si="22"/>
        <v>16.96428109100691</v>
      </c>
      <c r="N146" s="24">
        <f t="shared" si="27"/>
        <v>0.48429893677839597</v>
      </c>
      <c r="O146" s="23">
        <f t="shared" si="28"/>
        <v>-9.9285325915744735</v>
      </c>
      <c r="Q146" s="23">
        <f t="shared" si="23"/>
        <v>-35.028532591574475</v>
      </c>
      <c r="R146" s="24" t="e">
        <f t="shared" si="29"/>
        <v>#DIV/0!</v>
      </c>
      <c r="S146" s="5">
        <f t="shared" si="30"/>
        <v>25.1</v>
      </c>
      <c r="U146" s="5" t="str">
        <f t="shared" si="31"/>
        <v>Needs Improvement and Health Risk</v>
      </c>
      <c r="V146" s="5" t="str">
        <f t="shared" si="31"/>
        <v>Healthy Fitness Zone</v>
      </c>
      <c r="W146" s="5" t="str">
        <f t="shared" si="31"/>
        <v>Needs Improvement and Health Risk</v>
      </c>
      <c r="X146" s="5" t="str">
        <f t="shared" si="24"/>
        <v>Very Lean</v>
      </c>
    </row>
    <row r="147" spans="2:24" x14ac:dyDescent="0.25">
      <c r="B147" s="5">
        <v>26617</v>
      </c>
      <c r="D147" s="23">
        <v>27.17734483764422</v>
      </c>
      <c r="E147" s="23">
        <v>17.396218855288438</v>
      </c>
      <c r="F147" s="25">
        <v>27.17734483764422</v>
      </c>
      <c r="G147" s="25"/>
      <c r="I147" s="23">
        <f t="shared" si="21"/>
        <v>-9.7811259823557819</v>
      </c>
      <c r="J147" s="24">
        <f t="shared" si="25"/>
        <v>-0.56225585937500011</v>
      </c>
      <c r="K147" s="5">
        <f t="shared" si="26"/>
        <v>7.7037811447115629</v>
      </c>
      <c r="M147" s="23">
        <f t="shared" si="22"/>
        <v>9.7811259823557819</v>
      </c>
      <c r="N147" s="24">
        <f t="shared" si="27"/>
        <v>0.35989998437255827</v>
      </c>
      <c r="O147" s="23">
        <f t="shared" si="28"/>
        <v>-2.077344837644219</v>
      </c>
      <c r="Q147" s="23">
        <f t="shared" si="23"/>
        <v>-27.17734483764422</v>
      </c>
      <c r="R147" s="24" t="e">
        <f t="shared" si="29"/>
        <v>#DIV/0!</v>
      </c>
      <c r="S147" s="5">
        <f t="shared" si="30"/>
        <v>25.1</v>
      </c>
      <c r="U147" s="5" t="str">
        <f t="shared" si="31"/>
        <v>Needs Improvement and Health Risk</v>
      </c>
      <c r="V147" s="5" t="str">
        <f t="shared" si="31"/>
        <v>Very Lean</v>
      </c>
      <c r="W147" s="5" t="str">
        <f t="shared" si="31"/>
        <v>Needs Improvement and Health Risk</v>
      </c>
      <c r="X147" s="5" t="str">
        <f t="shared" si="24"/>
        <v>Very Lean</v>
      </c>
    </row>
    <row r="148" spans="2:24" x14ac:dyDescent="0.25">
      <c r="B148" s="5">
        <v>26618</v>
      </c>
      <c r="D148" s="23">
        <v>21.026421550296977</v>
      </c>
      <c r="E148" s="23">
        <v>22.855110195907709</v>
      </c>
      <c r="F148" s="25">
        <v>21.026421550296977</v>
      </c>
      <c r="G148" s="25"/>
      <c r="I148" s="23">
        <f t="shared" si="21"/>
        <v>1.8286886456107325</v>
      </c>
      <c r="J148" s="24">
        <f t="shared" si="25"/>
        <v>8.0012243648607123E-2</v>
      </c>
      <c r="K148" s="5">
        <f t="shared" si="26"/>
        <v>2.244889804092292</v>
      </c>
      <c r="M148" s="23">
        <f t="shared" si="22"/>
        <v>-1.8286886456107325</v>
      </c>
      <c r="N148" s="24">
        <f t="shared" si="27"/>
        <v>-8.6970987490018442E-2</v>
      </c>
      <c r="O148" s="23">
        <f t="shared" si="28"/>
        <v>4.0735784497030245</v>
      </c>
      <c r="Q148" s="23">
        <f t="shared" si="23"/>
        <v>-21.026421550296977</v>
      </c>
      <c r="R148" s="24" t="e">
        <f t="shared" si="29"/>
        <v>#DIV/0!</v>
      </c>
      <c r="S148" s="5">
        <f t="shared" si="30"/>
        <v>25.1</v>
      </c>
      <c r="U148" s="5" t="str">
        <f t="shared" si="31"/>
        <v>Healthy Fitness Zone</v>
      </c>
      <c r="V148" s="5" t="str">
        <f t="shared" si="31"/>
        <v>Healthy Fitness Zone</v>
      </c>
      <c r="W148" s="5" t="str">
        <f t="shared" si="31"/>
        <v>Healthy Fitness Zone</v>
      </c>
      <c r="X148" s="5" t="str">
        <f t="shared" si="24"/>
        <v>Very Lean</v>
      </c>
    </row>
    <row r="149" spans="2:24" x14ac:dyDescent="0.25">
      <c r="B149" s="5">
        <v>26657</v>
      </c>
      <c r="D149" s="23">
        <v>16.830841742491561</v>
      </c>
      <c r="E149" s="23">
        <v>19.244906525003667</v>
      </c>
      <c r="F149" s="25">
        <v>16.830841742491561</v>
      </c>
      <c r="G149" s="25"/>
      <c r="I149" s="23">
        <f t="shared" si="21"/>
        <v>2.4140647825121064</v>
      </c>
      <c r="J149" s="24">
        <f t="shared" si="25"/>
        <v>0.12543915343915377</v>
      </c>
      <c r="K149" s="5">
        <f t="shared" si="26"/>
        <v>5.8550934749963339</v>
      </c>
      <c r="M149" s="23">
        <f t="shared" si="22"/>
        <v>-2.4140647825121064</v>
      </c>
      <c r="N149" s="24">
        <f t="shared" si="27"/>
        <v>-0.14343101904508426</v>
      </c>
      <c r="O149" s="23">
        <f t="shared" si="28"/>
        <v>8.2691582575084404</v>
      </c>
      <c r="Q149" s="23">
        <f t="shared" si="23"/>
        <v>-16.830841742491561</v>
      </c>
      <c r="R149" s="24" t="e">
        <f t="shared" si="29"/>
        <v>#DIV/0!</v>
      </c>
      <c r="S149" s="5">
        <f t="shared" si="30"/>
        <v>25.1</v>
      </c>
      <c r="U149" s="5" t="str">
        <f t="shared" si="31"/>
        <v>Very Lean</v>
      </c>
      <c r="V149" s="5" t="str">
        <f t="shared" si="31"/>
        <v>Healthy Fitness Zone</v>
      </c>
      <c r="W149" s="5" t="str">
        <f t="shared" si="31"/>
        <v>Very Lean</v>
      </c>
      <c r="X149" s="5" t="str">
        <f t="shared" si="24"/>
        <v>Very Lean</v>
      </c>
    </row>
    <row r="150" spans="2:24" x14ac:dyDescent="0.25">
      <c r="B150" s="5">
        <v>26659</v>
      </c>
      <c r="D150" s="23">
        <v>30.789523581888073</v>
      </c>
      <c r="E150" s="23">
        <v>17.791587465635899</v>
      </c>
      <c r="F150" s="25">
        <v>30.789523581888073</v>
      </c>
      <c r="G150" s="25"/>
      <c r="I150" s="23">
        <f t="shared" si="21"/>
        <v>-12.997936116252173</v>
      </c>
      <c r="J150" s="24">
        <f t="shared" si="25"/>
        <v>-0.73056640625000047</v>
      </c>
      <c r="K150" s="5">
        <f t="shared" si="26"/>
        <v>7.308412534364102</v>
      </c>
      <c r="M150" s="23">
        <f t="shared" si="22"/>
        <v>12.997936116252173</v>
      </c>
      <c r="N150" s="24">
        <f t="shared" si="27"/>
        <v>0.42215450595338883</v>
      </c>
      <c r="O150" s="23">
        <f t="shared" si="28"/>
        <v>-5.6895235818880714</v>
      </c>
      <c r="Q150" s="23">
        <f t="shared" si="23"/>
        <v>-30.789523581888073</v>
      </c>
      <c r="R150" s="24" t="e">
        <f t="shared" si="29"/>
        <v>#DIV/0!</v>
      </c>
      <c r="S150" s="5">
        <f t="shared" si="30"/>
        <v>25.1</v>
      </c>
      <c r="U150" s="5" t="str">
        <f t="shared" si="31"/>
        <v>Needs Improvement and Health Risk</v>
      </c>
      <c r="V150" s="5" t="str">
        <f t="shared" si="31"/>
        <v>Healthy Fitness Zone</v>
      </c>
      <c r="W150" s="5" t="str">
        <f t="shared" si="31"/>
        <v>Needs Improvement and Health Risk</v>
      </c>
      <c r="X150" s="5" t="str">
        <f t="shared" si="24"/>
        <v>Very Lean</v>
      </c>
    </row>
    <row r="151" spans="2:24" x14ac:dyDescent="0.25">
      <c r="B151" s="5">
        <v>26663</v>
      </c>
      <c r="D151" s="23">
        <v>20.985038418940473</v>
      </c>
      <c r="E151" s="25">
        <v>19.461753417522509</v>
      </c>
      <c r="F151" s="25">
        <v>20.985038418940473</v>
      </c>
      <c r="G151" s="25"/>
      <c r="I151" s="23">
        <f t="shared" si="21"/>
        <v>-1.523285001417964</v>
      </c>
      <c r="J151" s="24">
        <f t="shared" si="25"/>
        <v>-7.8270696824596753E-2</v>
      </c>
      <c r="K151" s="5">
        <f t="shared" si="26"/>
        <v>5.6382465824774926</v>
      </c>
      <c r="M151" s="23">
        <f t="shared" si="22"/>
        <v>1.523285001417964</v>
      </c>
      <c r="N151" s="24">
        <f t="shared" si="27"/>
        <v>7.2589097575494171E-2</v>
      </c>
      <c r="O151" s="23">
        <f t="shared" si="28"/>
        <v>4.1149615810595286</v>
      </c>
      <c r="Q151" s="23">
        <f t="shared" si="23"/>
        <v>-20.985038418940473</v>
      </c>
      <c r="R151" s="24" t="e">
        <f t="shared" si="29"/>
        <v>#DIV/0!</v>
      </c>
      <c r="S151" s="5">
        <f t="shared" si="30"/>
        <v>25.1</v>
      </c>
      <c r="U151" s="5" t="str">
        <f t="shared" si="31"/>
        <v>Healthy Fitness Zone</v>
      </c>
      <c r="V151" s="5" t="str">
        <f t="shared" si="31"/>
        <v>Healthy Fitness Zone</v>
      </c>
      <c r="W151" s="5" t="str">
        <f t="shared" si="31"/>
        <v>Healthy Fitness Zone</v>
      </c>
      <c r="X151" s="5" t="str">
        <f t="shared" si="24"/>
        <v>Very Lean</v>
      </c>
    </row>
    <row r="152" spans="2:24" x14ac:dyDescent="0.25">
      <c r="B152" s="5">
        <v>26675</v>
      </c>
      <c r="D152" s="23">
        <v>20.591442726667946</v>
      </c>
      <c r="E152" s="25">
        <v>17.961912756670085</v>
      </c>
      <c r="F152" s="25">
        <v>20.591442726667946</v>
      </c>
      <c r="G152" s="25"/>
      <c r="I152" s="23">
        <f t="shared" si="21"/>
        <v>-2.6295299699978614</v>
      </c>
      <c r="J152" s="24">
        <f t="shared" si="25"/>
        <v>-0.14639476349874797</v>
      </c>
      <c r="K152" s="5">
        <f t="shared" si="26"/>
        <v>7.1380872433299167</v>
      </c>
      <c r="M152" s="23">
        <f t="shared" si="22"/>
        <v>2.6295299699978614</v>
      </c>
      <c r="N152" s="24">
        <f t="shared" si="27"/>
        <v>0.12770013276400302</v>
      </c>
      <c r="O152" s="23">
        <f t="shared" si="28"/>
        <v>4.5085572733320554</v>
      </c>
      <c r="Q152" s="23">
        <f t="shared" si="23"/>
        <v>-20.591442726667946</v>
      </c>
      <c r="R152" s="24" t="e">
        <f t="shared" si="29"/>
        <v>#DIV/0!</v>
      </c>
      <c r="S152" s="5">
        <f t="shared" si="30"/>
        <v>25.1</v>
      </c>
      <c r="U152" s="5" t="str">
        <f t="shared" si="31"/>
        <v>Healthy Fitness Zone</v>
      </c>
      <c r="V152" s="5" t="str">
        <f t="shared" si="31"/>
        <v>Healthy Fitness Zone</v>
      </c>
      <c r="W152" s="5" t="str">
        <f t="shared" si="31"/>
        <v>Healthy Fitness Zone</v>
      </c>
      <c r="X152" s="5" t="str">
        <f t="shared" si="24"/>
        <v>Very Lean</v>
      </c>
    </row>
    <row r="153" spans="2:24" x14ac:dyDescent="0.25">
      <c r="B153" s="5">
        <v>26677</v>
      </c>
      <c r="D153" s="23">
        <v>27.496089719619121</v>
      </c>
      <c r="E153" s="23">
        <v>20.37945473336476</v>
      </c>
      <c r="F153" s="25">
        <v>27.496089719619121</v>
      </c>
      <c r="G153" s="25"/>
      <c r="I153" s="23">
        <f t="shared" si="21"/>
        <v>-7.1166349862543612</v>
      </c>
      <c r="J153" s="24">
        <f t="shared" si="25"/>
        <v>-0.34920634920634924</v>
      </c>
      <c r="K153" s="5">
        <f t="shared" si="26"/>
        <v>4.7205452666352414</v>
      </c>
      <c r="M153" s="23">
        <f t="shared" si="22"/>
        <v>7.1166349862543612</v>
      </c>
      <c r="N153" s="24">
        <f t="shared" si="27"/>
        <v>0.25882352941176473</v>
      </c>
      <c r="O153" s="23">
        <f t="shared" si="28"/>
        <v>-2.3960897196191198</v>
      </c>
      <c r="Q153" s="23">
        <f t="shared" si="23"/>
        <v>-27.496089719619121</v>
      </c>
      <c r="R153" s="24" t="e">
        <f t="shared" si="29"/>
        <v>#DIV/0!</v>
      </c>
      <c r="S153" s="5">
        <f t="shared" si="30"/>
        <v>25.1</v>
      </c>
      <c r="U153" s="5" t="str">
        <f t="shared" si="31"/>
        <v>Needs Improvement and Health Risk</v>
      </c>
      <c r="V153" s="5" t="str">
        <f t="shared" si="31"/>
        <v>Healthy Fitness Zone</v>
      </c>
      <c r="W153" s="5" t="str">
        <f t="shared" si="31"/>
        <v>Needs Improvement and Health Risk</v>
      </c>
      <c r="X153" s="5" t="str">
        <f t="shared" si="24"/>
        <v>Very Lean</v>
      </c>
    </row>
    <row r="154" spans="2:24" x14ac:dyDescent="0.25">
      <c r="B154" s="5">
        <v>26679</v>
      </c>
      <c r="D154" s="23">
        <v>20.161330645241932</v>
      </c>
      <c r="E154" s="23">
        <v>21.511646662996135</v>
      </c>
      <c r="F154" s="25">
        <v>20.161330645241932</v>
      </c>
      <c r="G154" s="25"/>
      <c r="I154" s="23">
        <f t="shared" si="21"/>
        <v>1.3503160177542028</v>
      </c>
      <c r="J154" s="24">
        <f t="shared" si="25"/>
        <v>6.2771392581349297E-2</v>
      </c>
      <c r="K154" s="5">
        <f t="shared" si="26"/>
        <v>3.5883533370038663</v>
      </c>
      <c r="M154" s="23">
        <f t="shared" si="22"/>
        <v>-1.3503160177542028</v>
      </c>
      <c r="N154" s="24">
        <f t="shared" si="27"/>
        <v>-6.6975540529259511E-2</v>
      </c>
      <c r="O154" s="23">
        <f t="shared" si="28"/>
        <v>4.9386693547580691</v>
      </c>
      <c r="Q154" s="23">
        <f t="shared" si="23"/>
        <v>-20.161330645241932</v>
      </c>
      <c r="R154" s="24" t="e">
        <f t="shared" si="29"/>
        <v>#DIV/0!</v>
      </c>
      <c r="S154" s="5">
        <f t="shared" si="30"/>
        <v>25.1</v>
      </c>
      <c r="U154" s="5" t="str">
        <f t="shared" si="31"/>
        <v>Healthy Fitness Zone</v>
      </c>
      <c r="V154" s="5" t="str">
        <f t="shared" si="31"/>
        <v>Healthy Fitness Zone</v>
      </c>
      <c r="W154" s="5" t="str">
        <f t="shared" si="31"/>
        <v>Healthy Fitness Zone</v>
      </c>
      <c r="X154" s="5" t="str">
        <f t="shared" si="24"/>
        <v>Very Lean</v>
      </c>
    </row>
    <row r="155" spans="2:24" x14ac:dyDescent="0.25">
      <c r="B155" s="5">
        <v>26681</v>
      </c>
      <c r="D155" s="23">
        <v>26.514308004409443</v>
      </c>
      <c r="E155" s="23">
        <v>19.171343228277056</v>
      </c>
      <c r="F155" s="25">
        <v>26.514308004409443</v>
      </c>
      <c r="G155" s="25"/>
      <c r="I155" s="23">
        <f t="shared" si="21"/>
        <v>-7.3429647761323871</v>
      </c>
      <c r="J155" s="24">
        <f t="shared" si="25"/>
        <v>-0.38301775147928979</v>
      </c>
      <c r="K155" s="5">
        <f t="shared" si="26"/>
        <v>5.9286567717229453</v>
      </c>
      <c r="M155" s="23">
        <f t="shared" si="22"/>
        <v>7.3429647761323871</v>
      </c>
      <c r="N155" s="24">
        <f t="shared" si="27"/>
        <v>0.27694348179523376</v>
      </c>
      <c r="O155" s="23">
        <f t="shared" si="28"/>
        <v>-1.4143080044094418</v>
      </c>
      <c r="Q155" s="23">
        <f t="shared" si="23"/>
        <v>-26.514308004409443</v>
      </c>
      <c r="R155" s="24" t="e">
        <f t="shared" si="29"/>
        <v>#DIV/0!</v>
      </c>
      <c r="S155" s="5">
        <f t="shared" si="30"/>
        <v>25.1</v>
      </c>
      <c r="U155" s="5" t="str">
        <f t="shared" si="31"/>
        <v>Needs Improvement</v>
      </c>
      <c r="V155" s="5" t="str">
        <f t="shared" si="31"/>
        <v>Healthy Fitness Zone</v>
      </c>
      <c r="W155" s="5" t="str">
        <f t="shared" si="31"/>
        <v>Needs Improvement</v>
      </c>
      <c r="X155" s="5" t="str">
        <f t="shared" si="24"/>
        <v>Very Lean</v>
      </c>
    </row>
    <row r="156" spans="2:24" x14ac:dyDescent="0.25">
      <c r="B156" s="5">
        <v>26707</v>
      </c>
      <c r="D156" s="23">
        <v>19.611476173098971</v>
      </c>
      <c r="E156" s="23">
        <v>27.181334620872573</v>
      </c>
      <c r="F156" s="25">
        <v>19.611476173098971</v>
      </c>
      <c r="G156" s="25"/>
      <c r="I156" s="23">
        <f t="shared" si="21"/>
        <v>7.5698584477736013</v>
      </c>
      <c r="J156" s="24">
        <f t="shared" si="25"/>
        <v>0.27849473005496572</v>
      </c>
      <c r="K156" s="5">
        <f t="shared" si="26"/>
        <v>-2.0813346208725712</v>
      </c>
      <c r="M156" s="23">
        <f t="shared" si="22"/>
        <v>-7.5698584477736013</v>
      </c>
      <c r="N156" s="24">
        <f t="shared" si="27"/>
        <v>-0.38599126251175131</v>
      </c>
      <c r="O156" s="23">
        <f t="shared" si="28"/>
        <v>5.4885238269010301</v>
      </c>
      <c r="Q156" s="23">
        <f t="shared" si="23"/>
        <v>-19.611476173098971</v>
      </c>
      <c r="R156" s="24" t="e">
        <f t="shared" si="29"/>
        <v>#DIV/0!</v>
      </c>
      <c r="S156" s="5">
        <f t="shared" si="30"/>
        <v>25.1</v>
      </c>
      <c r="U156" s="5" t="str">
        <f t="shared" si="31"/>
        <v>Healthy Fitness Zone</v>
      </c>
      <c r="V156" s="5" t="str">
        <f t="shared" si="31"/>
        <v>Needs Improvement and Health Risk</v>
      </c>
      <c r="W156" s="5" t="str">
        <f t="shared" si="31"/>
        <v>Healthy Fitness Zone</v>
      </c>
      <c r="X156" s="5" t="str">
        <f t="shared" si="24"/>
        <v>Very Lean</v>
      </c>
    </row>
    <row r="157" spans="2:24" x14ac:dyDescent="0.25">
      <c r="B157" s="5">
        <v>26712</v>
      </c>
      <c r="D157" s="23">
        <v>20.42164822142556</v>
      </c>
      <c r="E157" s="23">
        <v>26.513507572469688</v>
      </c>
      <c r="F157" s="25">
        <v>20.42164822142556</v>
      </c>
      <c r="G157" s="25"/>
      <c r="I157" s="23">
        <f t="shared" si="21"/>
        <v>6.0918593510441283</v>
      </c>
      <c r="J157" s="24">
        <f t="shared" si="25"/>
        <v>0.22976436951592225</v>
      </c>
      <c r="K157" s="5">
        <f t="shared" si="26"/>
        <v>-1.4135075724696868</v>
      </c>
      <c r="M157" s="23">
        <f t="shared" si="22"/>
        <v>-6.0918593510441283</v>
      </c>
      <c r="N157" s="24">
        <f t="shared" si="27"/>
        <v>-0.2983039999999999</v>
      </c>
      <c r="O157" s="23">
        <f t="shared" si="28"/>
        <v>4.6783517785744415</v>
      </c>
      <c r="Q157" s="23">
        <f t="shared" si="23"/>
        <v>-20.42164822142556</v>
      </c>
      <c r="R157" s="24" t="e">
        <f t="shared" si="29"/>
        <v>#DIV/0!</v>
      </c>
      <c r="S157" s="5">
        <f t="shared" si="30"/>
        <v>25.1</v>
      </c>
      <c r="U157" s="5" t="str">
        <f t="shared" si="31"/>
        <v>Healthy Fitness Zone</v>
      </c>
      <c r="V157" s="5" t="str">
        <f t="shared" si="31"/>
        <v>Needs Improvement</v>
      </c>
      <c r="W157" s="5" t="str">
        <f t="shared" si="31"/>
        <v>Healthy Fitness Zone</v>
      </c>
      <c r="X157" s="5" t="str">
        <f t="shared" si="24"/>
        <v>Very Lean</v>
      </c>
    </row>
    <row r="158" spans="2:24" x14ac:dyDescent="0.25">
      <c r="B158" s="5">
        <v>26753</v>
      </c>
      <c r="D158" s="23">
        <v>23.54244365022884</v>
      </c>
      <c r="E158" s="23">
        <v>25.970217327960324</v>
      </c>
      <c r="F158" s="25">
        <v>23.54244365022884</v>
      </c>
      <c r="G158" s="25"/>
      <c r="I158" s="23">
        <f t="shared" si="21"/>
        <v>2.4277736777314836</v>
      </c>
      <c r="J158" s="24">
        <f t="shared" si="25"/>
        <v>9.348299427273829E-2</v>
      </c>
      <c r="K158" s="5">
        <f t="shared" si="26"/>
        <v>-0.87021732796032225</v>
      </c>
      <c r="M158" s="23">
        <f t="shared" si="22"/>
        <v>-2.4277736777314836</v>
      </c>
      <c r="N158" s="24">
        <f t="shared" si="27"/>
        <v>-0.10312326595323017</v>
      </c>
      <c r="O158" s="23">
        <f t="shared" si="28"/>
        <v>1.5575563497711613</v>
      </c>
      <c r="Q158" s="23">
        <f t="shared" si="23"/>
        <v>-23.54244365022884</v>
      </c>
      <c r="R158" s="24" t="e">
        <f t="shared" si="29"/>
        <v>#DIV/0!</v>
      </c>
      <c r="S158" s="5">
        <f t="shared" si="30"/>
        <v>25.1</v>
      </c>
      <c r="U158" s="5" t="str">
        <f t="shared" si="31"/>
        <v>Healthy Fitness Zone</v>
      </c>
      <c r="V158" s="5" t="str">
        <f t="shared" si="31"/>
        <v>Needs Improvement</v>
      </c>
      <c r="W158" s="5" t="str">
        <f t="shared" si="31"/>
        <v>Healthy Fitness Zone</v>
      </c>
      <c r="X158" s="5" t="str">
        <f t="shared" si="24"/>
        <v>Very Lean</v>
      </c>
    </row>
    <row r="159" spans="2:24" x14ac:dyDescent="0.25">
      <c r="B159" s="5">
        <v>28187</v>
      </c>
      <c r="D159" s="23">
        <v>17.041193980690714</v>
      </c>
      <c r="E159" s="23">
        <v>30.764470920182589</v>
      </c>
      <c r="F159" s="25">
        <v>17.041193980690714</v>
      </c>
      <c r="G159" s="25"/>
      <c r="I159" s="23">
        <f t="shared" si="21"/>
        <v>13.723276939491875</v>
      </c>
      <c r="J159" s="24">
        <f t="shared" si="25"/>
        <v>0.44607550622588199</v>
      </c>
      <c r="K159" s="5">
        <f t="shared" si="26"/>
        <v>-5.6644709201825876</v>
      </c>
      <c r="M159" s="23">
        <f t="shared" si="22"/>
        <v>-13.723276939491875</v>
      </c>
      <c r="N159" s="24">
        <f t="shared" si="27"/>
        <v>-0.8053002010916398</v>
      </c>
      <c r="O159" s="23">
        <f t="shared" si="28"/>
        <v>8.0588060193092872</v>
      </c>
      <c r="Q159" s="23">
        <f t="shared" si="23"/>
        <v>-17.041193980690714</v>
      </c>
      <c r="R159" s="24" t="e">
        <f t="shared" si="29"/>
        <v>#DIV/0!</v>
      </c>
      <c r="S159" s="5">
        <f t="shared" si="30"/>
        <v>25.1</v>
      </c>
      <c r="U159" s="5" t="str">
        <f t="shared" si="31"/>
        <v>Very Lean</v>
      </c>
      <c r="V159" s="5" t="str">
        <f t="shared" si="31"/>
        <v>Needs Improvement and Health Risk</v>
      </c>
      <c r="W159" s="5" t="str">
        <f t="shared" si="31"/>
        <v>Very Lean</v>
      </c>
      <c r="X159" s="5" t="str">
        <f t="shared" si="24"/>
        <v>Very Lean</v>
      </c>
    </row>
    <row r="160" spans="2:24" x14ac:dyDescent="0.25">
      <c r="F160" s="4"/>
      <c r="G160" s="4"/>
      <c r="J160" s="24"/>
      <c r="N160" s="24"/>
      <c r="R160" s="24"/>
    </row>
  </sheetData>
  <mergeCells count="5">
    <mergeCell ref="D2:G2"/>
    <mergeCell ref="I2:K2"/>
    <mergeCell ref="M2:O2"/>
    <mergeCell ref="Q2:S2"/>
    <mergeCell ref="U2:X2"/>
  </mergeCells>
  <conditionalFormatting sqref="I4:I1048576">
    <cfRule type="cellIs" dxfId="230" priority="29" operator="lessThan">
      <formula>0</formula>
    </cfRule>
    <cfRule type="cellIs" dxfId="229" priority="30" operator="equal">
      <formula>0</formula>
    </cfRule>
    <cfRule type="cellIs" dxfId="228" priority="31" operator="greaterThan">
      <formula>0</formula>
    </cfRule>
  </conditionalFormatting>
  <conditionalFormatting sqref="K2 K4:K1048576">
    <cfRule type="cellIs" dxfId="227" priority="27" operator="greaterThan">
      <formula>0</formula>
    </cfRule>
    <cfRule type="cellIs" dxfId="226" priority="28" operator="greaterThan">
      <formula>0</formula>
    </cfRule>
  </conditionalFormatting>
  <conditionalFormatting sqref="K2:K1048576">
    <cfRule type="cellIs" dxfId="225" priority="25" operator="equal">
      <formula>0</formula>
    </cfRule>
    <cfRule type="cellIs" dxfId="224" priority="26" operator="lessThan">
      <formula>0</formula>
    </cfRule>
  </conditionalFormatting>
  <conditionalFormatting sqref="M4:M1048576">
    <cfRule type="cellIs" dxfId="223" priority="18" operator="equal">
      <formula>0</formula>
    </cfRule>
    <cfRule type="cellIs" dxfId="222" priority="19" operator="lessThan">
      <formula>0</formula>
    </cfRule>
    <cfRule type="cellIs" dxfId="221" priority="20" operator="greaterThan">
      <formula>0</formula>
    </cfRule>
    <cfRule type="cellIs" dxfId="220" priority="22" operator="equal">
      <formula>0</formula>
    </cfRule>
    <cfRule type="cellIs" dxfId="219" priority="23" operator="lessThan">
      <formula>0</formula>
    </cfRule>
    <cfRule type="cellIs" dxfId="218" priority="24" operator="greaterThan">
      <formula>0</formula>
    </cfRule>
  </conditionalFormatting>
  <conditionalFormatting sqref="K1:K1048576">
    <cfRule type="cellIs" dxfId="217" priority="21" operator="lessThan">
      <formula>0</formula>
    </cfRule>
  </conditionalFormatting>
  <conditionalFormatting sqref="O4:O1048576">
    <cfRule type="cellIs" dxfId="216" priority="15" operator="equal">
      <formula>0</formula>
    </cfRule>
    <cfRule type="cellIs" dxfId="215" priority="16" operator="greaterThan">
      <formula>0</formula>
    </cfRule>
    <cfRule type="cellIs" dxfId="214" priority="17" operator="lessThan">
      <formula>0</formula>
    </cfRule>
  </conditionalFormatting>
  <conditionalFormatting sqref="Q4:Q1048576">
    <cfRule type="cellIs" dxfId="213" priority="12" operator="equal">
      <formula>0</formula>
    </cfRule>
    <cfRule type="cellIs" dxfId="212" priority="13" operator="lessThan">
      <formula>0</formula>
    </cfRule>
    <cfRule type="cellIs" dxfId="211" priority="14" operator="greaterThan">
      <formula>0</formula>
    </cfRule>
  </conditionalFormatting>
  <conditionalFormatting sqref="S4:S1048576">
    <cfRule type="cellIs" dxfId="210" priority="9" operator="equal">
      <formula>0</formula>
    </cfRule>
    <cfRule type="cellIs" dxfId="209" priority="10" operator="lessThan">
      <formula>0</formula>
    </cfRule>
    <cfRule type="cellIs" dxfId="208" priority="11" operator="greaterThan">
      <formula>0</formula>
    </cfRule>
  </conditionalFormatting>
  <conditionalFormatting sqref="U1:X1048576">
    <cfRule type="cellIs" dxfId="207" priority="1" operator="equal">
      <formula>"Needs Improvement"</formula>
    </cfRule>
    <cfRule type="cellIs" dxfId="206" priority="2" operator="equal">
      <formula>"Needs Improvement and Health Risk"</formula>
    </cfRule>
    <cfRule type="cellIs" dxfId="205" priority="3" operator="equal">
      <formula>"Healthy Fitness Zone"</formula>
    </cfRule>
    <cfRule type="cellIs" dxfId="204" priority="4" operator="equal">
      <formula>"Very Lean"</formula>
    </cfRule>
    <cfRule type="cellIs" dxfId="203" priority="5" operator="equal">
      <formula>"""Very Lean"""</formula>
    </cfRule>
    <cfRule type="cellIs" dxfId="202" priority="6" operator="equal">
      <formula>"No Pass"</formula>
    </cfRule>
    <cfRule type="cellIs" dxfId="201" priority="7" operator="equal">
      <formula>"Pass"</formula>
    </cfRule>
    <cfRule type="cellIs" dxfId="200" priority="8" operator="equal">
      <formula>"""Pass"""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0"/>
  <sheetViews>
    <sheetView tabSelected="1" workbookViewId="0">
      <selection activeCell="P6" sqref="P6"/>
    </sheetView>
  </sheetViews>
  <sheetFormatPr defaultRowHeight="15" x14ac:dyDescent="0.25"/>
  <cols>
    <col min="1" max="1" width="9.140625" style="5"/>
    <col min="2" max="2" width="11" style="5" customWidth="1"/>
    <col min="3" max="3" width="9.140625" style="5"/>
    <col min="4" max="4" width="9.140625" style="4"/>
    <col min="5" max="5" width="9.28515625" style="4" customWidth="1"/>
    <col min="6" max="6" width="16.28515625" style="5" customWidth="1"/>
    <col min="7" max="7" width="9.140625" style="5"/>
    <col min="8" max="8" width="9.140625" style="4"/>
    <col min="9" max="12" width="9.140625" style="5"/>
    <col min="13" max="13" width="16.42578125" style="24" bestFit="1" customWidth="1"/>
    <col min="14" max="14" width="9.140625" style="5"/>
    <col min="15" max="15" width="29.42578125" style="5" bestFit="1" customWidth="1"/>
    <col min="16" max="16384" width="9.140625" style="5"/>
  </cols>
  <sheetData>
    <row r="2" spans="2:15" ht="15.75" x14ac:dyDescent="0.25">
      <c r="B2" s="17"/>
      <c r="C2" s="17"/>
      <c r="D2" s="39" t="s">
        <v>69</v>
      </c>
      <c r="E2" s="39"/>
      <c r="F2" s="39"/>
      <c r="G2" s="17"/>
      <c r="H2" s="39" t="s">
        <v>73</v>
      </c>
      <c r="I2" s="39"/>
      <c r="J2" s="17"/>
      <c r="K2" s="15" t="s">
        <v>76</v>
      </c>
      <c r="L2" s="11"/>
      <c r="M2" s="28" t="s">
        <v>82</v>
      </c>
      <c r="N2" s="14"/>
      <c r="O2" s="26" t="s">
        <v>82</v>
      </c>
    </row>
    <row r="3" spans="2:15" ht="15.75" x14ac:dyDescent="0.25">
      <c r="B3" s="14" t="s">
        <v>48</v>
      </c>
      <c r="C3" s="17"/>
      <c r="D3" s="16" t="s">
        <v>70</v>
      </c>
      <c r="E3" s="16" t="s">
        <v>71</v>
      </c>
      <c r="F3" s="14" t="s">
        <v>72</v>
      </c>
      <c r="G3" s="14"/>
      <c r="H3" s="16" t="s">
        <v>74</v>
      </c>
      <c r="I3" s="14" t="s">
        <v>75</v>
      </c>
      <c r="J3" s="17"/>
      <c r="K3" s="14" t="s">
        <v>77</v>
      </c>
      <c r="M3" s="29" t="s">
        <v>86</v>
      </c>
      <c r="N3" s="14"/>
      <c r="O3" s="14" t="s">
        <v>87</v>
      </c>
    </row>
    <row r="4" spans="2:15" x14ac:dyDescent="0.25">
      <c r="B4" s="5">
        <v>21405</v>
      </c>
      <c r="D4" s="4">
        <v>5</v>
      </c>
      <c r="E4" s="4">
        <v>3</v>
      </c>
      <c r="F4" s="23">
        <f>(D4*0.3048)+(E4*0.0254)</f>
        <v>1.6002000000000001</v>
      </c>
      <c r="H4" s="4">
        <v>98</v>
      </c>
      <c r="I4" s="23">
        <f>H4/2.2</f>
        <v>44.54545454545454</v>
      </c>
      <c r="K4" s="23">
        <f>I4/(F4^2)</f>
        <v>17.396218855288438</v>
      </c>
      <c r="M4" s="24">
        <f>1-_xlfn.PERCENTRANK.EXC([1]Sheet1!$AQ$2:$AQ$860,K4,2)</f>
        <v>0.92</v>
      </c>
      <c r="O4" s="27">
        <f>25.1/K4</f>
        <v>1.4428422756000001</v>
      </c>
    </row>
    <row r="5" spans="2:15" x14ac:dyDescent="0.25">
      <c r="B5" s="5">
        <v>21665</v>
      </c>
      <c r="D5" s="4">
        <v>5</v>
      </c>
      <c r="E5" s="4">
        <v>8</v>
      </c>
      <c r="F5" s="23">
        <f t="shared" ref="F5:F68" si="0">(D5*0.3048)+(E5*0.0254)</f>
        <v>1.7272000000000001</v>
      </c>
      <c r="H5" s="4">
        <v>108</v>
      </c>
      <c r="I5" s="23">
        <f t="shared" ref="I5:I68" si="1">H5/2.2</f>
        <v>49.090909090909086</v>
      </c>
      <c r="K5" s="23">
        <f t="shared" ref="K5:K68" si="2">I5/(F5^2)</f>
        <v>16.455679341053553</v>
      </c>
      <c r="M5" s="24">
        <f>1-_xlfn.PERCENTRANK.EXC([1]Sheet1!$AQ$2:$AQ$860,K5,2)</f>
        <v>0.98</v>
      </c>
      <c r="O5" s="27">
        <f t="shared" ref="O5:O68" si="3">25.1/K5</f>
        <v>1.5253092552296299</v>
      </c>
    </row>
    <row r="6" spans="2:15" x14ac:dyDescent="0.25">
      <c r="B6" s="5">
        <v>21715</v>
      </c>
      <c r="D6" s="4">
        <v>5</v>
      </c>
      <c r="E6" s="4">
        <v>2</v>
      </c>
      <c r="F6" s="23">
        <f t="shared" si="0"/>
        <v>1.5748</v>
      </c>
      <c r="H6" s="4">
        <v>105</v>
      </c>
      <c r="I6" s="23">
        <f t="shared" si="1"/>
        <v>47.727272727272727</v>
      </c>
      <c r="K6" s="23">
        <f t="shared" si="2"/>
        <v>19.244906525003667</v>
      </c>
      <c r="M6" s="24">
        <f>1-_xlfn.PERCENTRANK.EXC([1]Sheet1!$AQ$2:$AQ$860,K6,2)</f>
        <v>0.76</v>
      </c>
      <c r="O6" s="27">
        <f t="shared" si="3"/>
        <v>1.3042412010361903</v>
      </c>
    </row>
    <row r="7" spans="2:15" x14ac:dyDescent="0.25">
      <c r="B7" s="5">
        <v>22072</v>
      </c>
      <c r="D7" s="4">
        <v>5</v>
      </c>
      <c r="E7" s="4">
        <v>6</v>
      </c>
      <c r="F7" s="23">
        <f t="shared" si="0"/>
        <v>1.6764000000000001</v>
      </c>
      <c r="H7" s="4">
        <v>110</v>
      </c>
      <c r="I7" s="23">
        <f t="shared" si="1"/>
        <v>49.999999999999993</v>
      </c>
      <c r="K7" s="23">
        <f t="shared" si="2"/>
        <v>17.791587465635899</v>
      </c>
      <c r="M7" s="24">
        <f>1-_xlfn.PERCENTRANK.EXC([1]Sheet1!$AQ$2:$AQ$860,K7,2)</f>
        <v>0.9</v>
      </c>
      <c r="O7" s="27">
        <f t="shared" si="3"/>
        <v>1.4107791139200005</v>
      </c>
    </row>
    <row r="8" spans="2:15" x14ac:dyDescent="0.25">
      <c r="B8" s="5">
        <v>22330</v>
      </c>
      <c r="D8" s="4">
        <v>5</v>
      </c>
      <c r="E8" s="4">
        <v>7</v>
      </c>
      <c r="F8" s="23">
        <f t="shared" si="0"/>
        <v>1.7018</v>
      </c>
      <c r="H8" s="4">
        <v>124</v>
      </c>
      <c r="I8" s="23">
        <f t="shared" si="1"/>
        <v>56.36363636363636</v>
      </c>
      <c r="K8" s="23">
        <f t="shared" si="2"/>
        <v>19.461753417522509</v>
      </c>
      <c r="M8" s="24">
        <f>1-_xlfn.PERCENTRANK.EXC([1]Sheet1!$AQ$2:$AQ$860,K8,2)</f>
        <v>0.73</v>
      </c>
      <c r="O8" s="27">
        <f t="shared" si="3"/>
        <v>1.2897090751032259</v>
      </c>
    </row>
    <row r="9" spans="2:15" x14ac:dyDescent="0.25">
      <c r="B9" s="5">
        <v>23772</v>
      </c>
      <c r="D9" s="4">
        <v>5</v>
      </c>
      <c r="E9" s="4">
        <v>2</v>
      </c>
      <c r="F9" s="23">
        <f t="shared" si="0"/>
        <v>1.5748</v>
      </c>
      <c r="H9" s="4">
        <v>98</v>
      </c>
      <c r="I9" s="23">
        <f t="shared" si="1"/>
        <v>44.54545454545454</v>
      </c>
      <c r="K9" s="23">
        <f t="shared" si="2"/>
        <v>17.961912756670085</v>
      </c>
      <c r="M9" s="24">
        <f>1-_xlfn.PERCENTRANK.EXC([1]Sheet1!$AQ$2:$AQ$860,K9,2)</f>
        <v>0.88</v>
      </c>
      <c r="O9" s="27">
        <f t="shared" si="3"/>
        <v>1.3974012868244901</v>
      </c>
    </row>
    <row r="10" spans="2:15" x14ac:dyDescent="0.25">
      <c r="B10" s="5">
        <v>23874</v>
      </c>
      <c r="D10" s="4">
        <v>5</v>
      </c>
      <c r="E10" s="4">
        <v>6</v>
      </c>
      <c r="F10" s="23">
        <f t="shared" si="0"/>
        <v>1.6764000000000001</v>
      </c>
      <c r="H10" s="4">
        <v>126</v>
      </c>
      <c r="I10" s="23">
        <f t="shared" si="1"/>
        <v>57.272727272727266</v>
      </c>
      <c r="K10" s="23">
        <f t="shared" si="2"/>
        <v>20.37945473336476</v>
      </c>
      <c r="M10" s="24">
        <f>1-_xlfn.PERCENTRANK.EXC([1]Sheet1!$AQ$2:$AQ$860,K10,2)</f>
        <v>0.6</v>
      </c>
      <c r="O10" s="27">
        <f t="shared" si="3"/>
        <v>1.2316325597714288</v>
      </c>
    </row>
    <row r="11" spans="2:15" x14ac:dyDescent="0.25">
      <c r="B11" s="5">
        <v>23976</v>
      </c>
      <c r="D11" s="4">
        <v>5</v>
      </c>
      <c r="E11" s="4">
        <v>6</v>
      </c>
      <c r="F11" s="23">
        <f t="shared" si="0"/>
        <v>1.6764000000000001</v>
      </c>
      <c r="H11" s="4">
        <v>133</v>
      </c>
      <c r="I11" s="23">
        <f t="shared" si="1"/>
        <v>60.454545454545446</v>
      </c>
      <c r="K11" s="23">
        <f t="shared" si="2"/>
        <v>21.511646662996135</v>
      </c>
      <c r="M11" s="24">
        <f>1-_xlfn.PERCENTRANK.EXC([1]Sheet1!$AQ$2:$AQ$860,K11,2)</f>
        <v>0.47</v>
      </c>
      <c r="O11" s="27">
        <f t="shared" si="3"/>
        <v>1.1668097934676696</v>
      </c>
    </row>
    <row r="12" spans="2:15" x14ac:dyDescent="0.25">
      <c r="B12" s="5">
        <v>23978</v>
      </c>
      <c r="D12" s="4">
        <v>5</v>
      </c>
      <c r="E12" s="4">
        <v>3</v>
      </c>
      <c r="F12" s="23">
        <f t="shared" si="0"/>
        <v>1.6002000000000001</v>
      </c>
      <c r="H12" s="4">
        <v>108</v>
      </c>
      <c r="I12" s="23">
        <f t="shared" si="1"/>
        <v>49.090909090909086</v>
      </c>
      <c r="K12" s="23">
        <f t="shared" si="2"/>
        <v>19.171343228277056</v>
      </c>
      <c r="M12" s="24">
        <f>1-_xlfn.PERCENTRANK.EXC([1]Sheet1!$AQ$2:$AQ$860,K12,2)</f>
        <v>0.77</v>
      </c>
      <c r="O12" s="27">
        <f t="shared" si="3"/>
        <v>1.3092457686000001</v>
      </c>
    </row>
    <row r="13" spans="2:15" x14ac:dyDescent="0.25">
      <c r="B13" s="5">
        <v>24050</v>
      </c>
      <c r="D13" s="4">
        <v>5</v>
      </c>
      <c r="E13" s="4">
        <v>5</v>
      </c>
      <c r="F13" s="23">
        <f t="shared" si="0"/>
        <v>1.651</v>
      </c>
      <c r="H13" s="4">
        <v>163</v>
      </c>
      <c r="I13" s="23">
        <f t="shared" si="1"/>
        <v>74.090909090909079</v>
      </c>
      <c r="K13" s="23">
        <f t="shared" si="2"/>
        <v>27.181334620872573</v>
      </c>
      <c r="M13" s="24">
        <f>1-_xlfn.PERCENTRANK.EXC([1]Sheet1!$AQ$2:$AQ$860,K13,2)</f>
        <v>0.14000000000000001</v>
      </c>
      <c r="O13" s="27">
        <f t="shared" si="3"/>
        <v>0.9234277988957057</v>
      </c>
    </row>
    <row r="14" spans="2:15" x14ac:dyDescent="0.25">
      <c r="B14" s="5">
        <v>24276</v>
      </c>
      <c r="D14" s="4">
        <v>5</v>
      </c>
      <c r="E14" s="4">
        <v>2.5</v>
      </c>
      <c r="F14" s="23">
        <f t="shared" si="0"/>
        <v>1.5874999999999999</v>
      </c>
      <c r="H14" s="4">
        <v>147</v>
      </c>
      <c r="I14" s="23">
        <f t="shared" si="1"/>
        <v>66.818181818181813</v>
      </c>
      <c r="K14" s="23">
        <f t="shared" si="2"/>
        <v>26.513507572469688</v>
      </c>
      <c r="M14" s="24">
        <f>1-_xlfn.PERCENTRANK.EXC([1]Sheet1!$AQ$2:$AQ$860,K14,2)</f>
        <v>0.16000000000000003</v>
      </c>
      <c r="O14" s="27">
        <f t="shared" si="3"/>
        <v>0.9466872661564627</v>
      </c>
    </row>
    <row r="15" spans="2:15" x14ac:dyDescent="0.25">
      <c r="B15" s="5">
        <v>24356</v>
      </c>
      <c r="D15" s="4">
        <v>4</v>
      </c>
      <c r="E15" s="4">
        <v>10</v>
      </c>
      <c r="F15" s="23">
        <f t="shared" si="0"/>
        <v>1.4732000000000001</v>
      </c>
      <c r="H15" s="4">
        <v>124</v>
      </c>
      <c r="I15" s="23">
        <f t="shared" si="1"/>
        <v>56.36363636363636</v>
      </c>
      <c r="K15" s="23">
        <f t="shared" si="2"/>
        <v>25.970217327960324</v>
      </c>
      <c r="M15" s="24">
        <f>1-_xlfn.PERCENTRANK.EXC([1]Sheet1!$AQ$2:$AQ$860,K15,2)</f>
        <v>0.18000000000000005</v>
      </c>
      <c r="O15" s="27">
        <f t="shared" si="3"/>
        <v>0.96649171945806478</v>
      </c>
    </row>
    <row r="16" spans="2:15" x14ac:dyDescent="0.25">
      <c r="B16" s="5">
        <v>24512</v>
      </c>
      <c r="D16" s="4">
        <v>4</v>
      </c>
      <c r="E16" s="4">
        <v>11</v>
      </c>
      <c r="F16" s="23">
        <f t="shared" si="0"/>
        <v>1.4986000000000002</v>
      </c>
      <c r="H16" s="4">
        <v>152</v>
      </c>
      <c r="I16" s="23">
        <f t="shared" si="1"/>
        <v>69.090909090909079</v>
      </c>
      <c r="K16" s="23">
        <f t="shared" si="2"/>
        <v>30.764470920182589</v>
      </c>
      <c r="M16" s="24">
        <f>1-_xlfn.PERCENTRANK.EXC([1]Sheet1!$AQ$2:$AQ$860,K16,2)</f>
        <v>5.0000000000000044E-2</v>
      </c>
      <c r="O16" s="27">
        <f t="shared" si="3"/>
        <v>0.81587621204736882</v>
      </c>
    </row>
    <row r="17" spans="2:15" x14ac:dyDescent="0.25">
      <c r="B17" s="5">
        <v>24658</v>
      </c>
      <c r="D17" s="4">
        <v>5</v>
      </c>
      <c r="E17" s="4">
        <v>4</v>
      </c>
      <c r="F17" s="23">
        <f t="shared" si="0"/>
        <v>1.6255999999999999</v>
      </c>
      <c r="H17" s="4">
        <v>110</v>
      </c>
      <c r="I17" s="23">
        <f t="shared" si="1"/>
        <v>49.999999999999993</v>
      </c>
      <c r="K17" s="23">
        <f t="shared" si="2"/>
        <v>18.920936279372558</v>
      </c>
      <c r="M17" s="24">
        <f>1-_xlfn.PERCENTRANK.EXC([1]Sheet1!$AQ$2:$AQ$860,K17,2)</f>
        <v>0.79</v>
      </c>
      <c r="O17" s="27">
        <f t="shared" si="3"/>
        <v>1.3265728307200002</v>
      </c>
    </row>
    <row r="18" spans="2:15" x14ac:dyDescent="0.25">
      <c r="B18" s="5">
        <v>24819</v>
      </c>
      <c r="D18" s="4">
        <v>5</v>
      </c>
      <c r="E18" s="4">
        <v>5</v>
      </c>
      <c r="F18" s="23">
        <f t="shared" si="0"/>
        <v>1.651</v>
      </c>
      <c r="H18" s="4">
        <v>121</v>
      </c>
      <c r="I18" s="23">
        <f t="shared" si="1"/>
        <v>54.999999999999993</v>
      </c>
      <c r="K18" s="23">
        <f t="shared" si="2"/>
        <v>20.177555148009702</v>
      </c>
      <c r="M18" s="24">
        <f>1-_xlfn.PERCENTRANK.EXC([1]Sheet1!$AQ$2:$AQ$860,K18,2)</f>
        <v>0.62</v>
      </c>
      <c r="O18" s="27">
        <f t="shared" si="3"/>
        <v>1.2439564563636365</v>
      </c>
    </row>
    <row r="19" spans="2:15" x14ac:dyDescent="0.25">
      <c r="B19" s="5">
        <v>24931</v>
      </c>
      <c r="D19" s="4">
        <v>5</v>
      </c>
      <c r="E19" s="4">
        <v>3.5</v>
      </c>
      <c r="F19" s="23">
        <f t="shared" si="0"/>
        <v>1.6129</v>
      </c>
      <c r="H19" s="4">
        <v>123</v>
      </c>
      <c r="I19" s="23">
        <f t="shared" si="1"/>
        <v>55.909090909090907</v>
      </c>
      <c r="K19" s="23">
        <f t="shared" si="2"/>
        <v>21.491540511530626</v>
      </c>
      <c r="M19" s="24">
        <f>1-_xlfn.PERCENTRANK.EXC([1]Sheet1!$AQ$2:$AQ$860,K19,2)</f>
        <v>0.49</v>
      </c>
      <c r="O19" s="27">
        <f t="shared" si="3"/>
        <v>1.167901388294309</v>
      </c>
    </row>
    <row r="20" spans="2:15" x14ac:dyDescent="0.25">
      <c r="B20" s="5">
        <v>24972</v>
      </c>
      <c r="D20" s="4">
        <v>5</v>
      </c>
      <c r="E20" s="4">
        <v>3.5</v>
      </c>
      <c r="F20" s="23">
        <f t="shared" si="0"/>
        <v>1.6129</v>
      </c>
      <c r="H20" s="4">
        <v>114</v>
      </c>
      <c r="I20" s="23">
        <f t="shared" si="1"/>
        <v>51.818181818181813</v>
      </c>
      <c r="K20" s="23">
        <f t="shared" si="2"/>
        <v>19.91898876678448</v>
      </c>
      <c r="M20" s="24">
        <f>1-_xlfn.PERCENTRANK.EXC([1]Sheet1!$AQ$2:$AQ$860,K20,2)</f>
        <v>0.65</v>
      </c>
      <c r="O20" s="27">
        <f t="shared" si="3"/>
        <v>1.2601041294754387</v>
      </c>
    </row>
    <row r="21" spans="2:15" x14ac:dyDescent="0.25">
      <c r="B21" s="5">
        <v>25313</v>
      </c>
      <c r="D21" s="4">
        <v>5</v>
      </c>
      <c r="E21" s="4">
        <v>5.5</v>
      </c>
      <c r="F21" s="23">
        <f t="shared" si="0"/>
        <v>1.6637</v>
      </c>
      <c r="H21" s="4">
        <v>120</v>
      </c>
      <c r="I21" s="23">
        <f t="shared" si="1"/>
        <v>54.54545454545454</v>
      </c>
      <c r="K21" s="23">
        <f t="shared" si="2"/>
        <v>19.706456182437343</v>
      </c>
      <c r="M21" s="24">
        <f>1-_xlfn.PERCENTRANK.EXC([1]Sheet1!$AQ$2:$AQ$860,K21,2)</f>
        <v>0.67999999999999994</v>
      </c>
      <c r="O21" s="27">
        <f t="shared" si="3"/>
        <v>1.2736942536816669</v>
      </c>
    </row>
    <row r="22" spans="2:15" x14ac:dyDescent="0.25">
      <c r="B22" s="5">
        <v>25325</v>
      </c>
      <c r="D22" s="4">
        <v>5</v>
      </c>
      <c r="E22" s="4">
        <v>4</v>
      </c>
      <c r="F22" s="23">
        <f t="shared" si="0"/>
        <v>1.6255999999999999</v>
      </c>
      <c r="H22" s="4">
        <v>107</v>
      </c>
      <c r="I22" s="23">
        <f t="shared" si="1"/>
        <v>48.636363636363633</v>
      </c>
      <c r="K22" s="23">
        <f t="shared" si="2"/>
        <v>18.404910744480578</v>
      </c>
      <c r="M22" s="24">
        <f>1-_xlfn.PERCENTRANK.EXC([1]Sheet1!$AQ$2:$AQ$860,K22,2)</f>
        <v>0.83</v>
      </c>
      <c r="O22" s="27">
        <f t="shared" si="3"/>
        <v>1.3637664614878506</v>
      </c>
    </row>
    <row r="23" spans="2:15" x14ac:dyDescent="0.25">
      <c r="B23" s="5">
        <v>25330</v>
      </c>
      <c r="D23" s="4">
        <v>5</v>
      </c>
      <c r="E23" s="4">
        <v>8</v>
      </c>
      <c r="F23" s="23">
        <f t="shared" si="0"/>
        <v>1.7272000000000001</v>
      </c>
      <c r="H23" s="4">
        <v>206</v>
      </c>
      <c r="I23" s="23">
        <f t="shared" si="1"/>
        <v>93.636363636363626</v>
      </c>
      <c r="K23" s="23">
        <f t="shared" si="2"/>
        <v>31.387684669046589</v>
      </c>
      <c r="M23" s="24">
        <f>1-_xlfn.PERCENTRANK.EXC([1]Sheet1!$AQ$2:$AQ$860,K23,2)</f>
        <v>5.0000000000000044E-2</v>
      </c>
      <c r="O23" s="27">
        <f t="shared" si="3"/>
        <v>0.799676696916505</v>
      </c>
    </row>
    <row r="24" spans="2:15" x14ac:dyDescent="0.25">
      <c r="B24" s="5">
        <v>25331</v>
      </c>
      <c r="D24" s="4">
        <v>5</v>
      </c>
      <c r="E24" s="4">
        <v>5.5</v>
      </c>
      <c r="F24" s="23">
        <f t="shared" si="0"/>
        <v>1.6637</v>
      </c>
      <c r="H24" s="4">
        <v>110</v>
      </c>
      <c r="I24" s="23">
        <f t="shared" si="1"/>
        <v>49.999999999999993</v>
      </c>
      <c r="K24" s="23">
        <f t="shared" si="2"/>
        <v>18.064251500567565</v>
      </c>
      <c r="M24" s="24">
        <f>1-_xlfn.PERCENTRANK.EXC([1]Sheet1!$AQ$2:$AQ$860,K24,2)</f>
        <v>0.87</v>
      </c>
      <c r="O24" s="27">
        <f t="shared" si="3"/>
        <v>1.3894846403800001</v>
      </c>
    </row>
    <row r="25" spans="2:15" x14ac:dyDescent="0.25">
      <c r="B25" s="5">
        <v>25333</v>
      </c>
      <c r="D25" s="4">
        <v>5</v>
      </c>
      <c r="E25" s="4">
        <v>7</v>
      </c>
      <c r="F25" s="23">
        <f t="shared" si="0"/>
        <v>1.7018</v>
      </c>
      <c r="H25" s="4">
        <v>124</v>
      </c>
      <c r="I25" s="23">
        <f t="shared" si="1"/>
        <v>56.36363636363636</v>
      </c>
      <c r="K25" s="23">
        <f t="shared" si="2"/>
        <v>19.461753417522509</v>
      </c>
      <c r="M25" s="24">
        <f>1-_xlfn.PERCENTRANK.EXC([1]Sheet1!$AQ$2:$AQ$860,K25,2)</f>
        <v>0.73</v>
      </c>
      <c r="O25" s="27">
        <f t="shared" si="3"/>
        <v>1.2897090751032259</v>
      </c>
    </row>
    <row r="26" spans="2:15" x14ac:dyDescent="0.25">
      <c r="B26" s="5">
        <v>25344</v>
      </c>
      <c r="D26" s="4">
        <v>5</v>
      </c>
      <c r="E26" s="4">
        <v>3</v>
      </c>
      <c r="F26" s="23">
        <f t="shared" si="0"/>
        <v>1.6002000000000001</v>
      </c>
      <c r="H26" s="4">
        <v>134</v>
      </c>
      <c r="I26" s="23">
        <f t="shared" si="1"/>
        <v>60.909090909090907</v>
      </c>
      <c r="K26" s="23">
        <f t="shared" si="2"/>
        <v>23.786666598047457</v>
      </c>
      <c r="M26" s="24">
        <f>1-_xlfn.PERCENTRANK.EXC([1]Sheet1!$AQ$2:$AQ$860,K26,2)</f>
        <v>0.28000000000000003</v>
      </c>
      <c r="O26" s="27">
        <f t="shared" si="3"/>
        <v>1.0552130075283583</v>
      </c>
    </row>
    <row r="27" spans="2:15" x14ac:dyDescent="0.25">
      <c r="B27" s="5">
        <v>25351</v>
      </c>
      <c r="D27" s="4">
        <v>5</v>
      </c>
      <c r="E27" s="4">
        <v>1</v>
      </c>
      <c r="F27" s="23">
        <f t="shared" si="0"/>
        <v>1.5494000000000001</v>
      </c>
      <c r="H27" s="4">
        <v>109</v>
      </c>
      <c r="I27" s="23">
        <f t="shared" si="1"/>
        <v>49.54545454545454</v>
      </c>
      <c r="K27" s="23">
        <f t="shared" si="2"/>
        <v>20.638432716116853</v>
      </c>
      <c r="M27" s="24">
        <f>1-_xlfn.PERCENTRANK.EXC([1]Sheet1!$AQ$2:$AQ$860,K27,2)</f>
        <v>0.57000000000000006</v>
      </c>
      <c r="O27" s="27">
        <f t="shared" si="3"/>
        <v>1.2161776209100921</v>
      </c>
    </row>
    <row r="28" spans="2:15" x14ac:dyDescent="0.25">
      <c r="B28" s="5">
        <v>25353</v>
      </c>
      <c r="D28" s="4">
        <v>5</v>
      </c>
      <c r="E28" s="4">
        <v>11</v>
      </c>
      <c r="F28" s="23">
        <f t="shared" si="0"/>
        <v>1.8033999999999999</v>
      </c>
      <c r="H28" s="4">
        <v>177</v>
      </c>
      <c r="I28" s="23">
        <f t="shared" si="1"/>
        <v>80.454545454545453</v>
      </c>
      <c r="K28" s="23">
        <f t="shared" si="2"/>
        <v>24.738106499530886</v>
      </c>
      <c r="M28" s="24">
        <f>1-_xlfn.PERCENTRANK.EXC([1]Sheet1!$AQ$2:$AQ$860,K28,2)</f>
        <v>0.21999999999999997</v>
      </c>
      <c r="O28" s="27">
        <f t="shared" si="3"/>
        <v>1.0146289895096046</v>
      </c>
    </row>
    <row r="29" spans="2:15" x14ac:dyDescent="0.25">
      <c r="B29" s="5">
        <v>25356</v>
      </c>
      <c r="D29" s="4">
        <v>5</v>
      </c>
      <c r="E29" s="4">
        <v>2</v>
      </c>
      <c r="F29" s="23">
        <f t="shared" si="0"/>
        <v>1.5748</v>
      </c>
      <c r="H29" s="4">
        <v>118</v>
      </c>
      <c r="I29" s="23">
        <f t="shared" si="1"/>
        <v>53.636363636363633</v>
      </c>
      <c r="K29" s="23">
        <f t="shared" si="2"/>
        <v>21.627609237623165</v>
      </c>
      <c r="M29" s="24">
        <f>1-_xlfn.PERCENTRANK.EXC([1]Sheet1!$AQ$2:$AQ$860,K29,2)</f>
        <v>0.45999999999999996</v>
      </c>
      <c r="O29" s="27">
        <f t="shared" si="3"/>
        <v>1.1605536110915255</v>
      </c>
    </row>
    <row r="30" spans="2:15" x14ac:dyDescent="0.25">
      <c r="B30" s="5">
        <v>25364</v>
      </c>
      <c r="D30" s="4">
        <v>5</v>
      </c>
      <c r="E30" s="4">
        <v>5</v>
      </c>
      <c r="F30" s="23">
        <f t="shared" si="0"/>
        <v>1.651</v>
      </c>
      <c r="H30" s="4">
        <v>126</v>
      </c>
      <c r="I30" s="23">
        <f t="shared" si="1"/>
        <v>57.272727272727266</v>
      </c>
      <c r="K30" s="23">
        <f t="shared" si="2"/>
        <v>21.011338418588615</v>
      </c>
      <c r="M30" s="24">
        <f>1-_xlfn.PERCENTRANK.EXC([1]Sheet1!$AQ$2:$AQ$860,K30,2)</f>
        <v>0.53</v>
      </c>
      <c r="O30" s="27">
        <f t="shared" si="3"/>
        <v>1.1945931049206351</v>
      </c>
    </row>
    <row r="31" spans="2:15" x14ac:dyDescent="0.25">
      <c r="B31" s="5">
        <v>25392</v>
      </c>
      <c r="D31" s="4">
        <v>5</v>
      </c>
      <c r="E31" s="4">
        <v>7.5</v>
      </c>
      <c r="F31" s="23">
        <f t="shared" si="0"/>
        <v>1.7145000000000001</v>
      </c>
      <c r="H31" s="4">
        <v>156</v>
      </c>
      <c r="I31" s="23">
        <f t="shared" si="1"/>
        <v>70.909090909090907</v>
      </c>
      <c r="K31" s="23">
        <f t="shared" si="2"/>
        <v>24.12275681266663</v>
      </c>
      <c r="M31" s="24">
        <f>1-_xlfn.PERCENTRANK.EXC([1]Sheet1!$AQ$2:$AQ$860,K31,2)</f>
        <v>0.26</v>
      </c>
      <c r="O31" s="27">
        <f t="shared" si="3"/>
        <v>1.040511256442308</v>
      </c>
    </row>
    <row r="32" spans="2:15" x14ac:dyDescent="0.25">
      <c r="B32" s="5">
        <v>25397</v>
      </c>
      <c r="D32" s="4">
        <v>5</v>
      </c>
      <c r="E32" s="4">
        <v>10</v>
      </c>
      <c r="F32" s="23">
        <f t="shared" si="0"/>
        <v>1.778</v>
      </c>
      <c r="H32" s="4">
        <v>161</v>
      </c>
      <c r="I32" s="23">
        <f t="shared" si="1"/>
        <v>73.181818181818173</v>
      </c>
      <c r="K32" s="23">
        <f t="shared" si="2"/>
        <v>23.149396948144542</v>
      </c>
      <c r="M32" s="24">
        <f>1-_xlfn.PERCENTRANK.EXC([1]Sheet1!$AQ$2:$AQ$860,K32,2)</f>
        <v>0.32999999999999996</v>
      </c>
      <c r="O32" s="27">
        <f t="shared" si="3"/>
        <v>1.0842615060869567</v>
      </c>
    </row>
    <row r="33" spans="2:15" x14ac:dyDescent="0.25">
      <c r="B33" s="5">
        <v>25399</v>
      </c>
      <c r="D33" s="4">
        <v>5</v>
      </c>
      <c r="E33" s="4">
        <v>4</v>
      </c>
      <c r="F33" s="23">
        <f t="shared" si="0"/>
        <v>1.6255999999999999</v>
      </c>
      <c r="H33" s="4">
        <v>96</v>
      </c>
      <c r="I33" s="23">
        <f t="shared" si="1"/>
        <v>43.636363636363633</v>
      </c>
      <c r="K33" s="23">
        <f t="shared" si="2"/>
        <v>16.512817116543324</v>
      </c>
      <c r="M33" s="24">
        <f>1-_xlfn.PERCENTRANK.EXC([1]Sheet1!$AQ$2:$AQ$860,K33,2)</f>
        <v>0.97</v>
      </c>
      <c r="O33" s="27">
        <f t="shared" si="3"/>
        <v>1.5200313685333333</v>
      </c>
    </row>
    <row r="34" spans="2:15" x14ac:dyDescent="0.25">
      <c r="B34" s="5">
        <v>25406</v>
      </c>
      <c r="D34" s="4">
        <v>5</v>
      </c>
      <c r="E34" s="4">
        <v>8.5</v>
      </c>
      <c r="F34" s="23">
        <f t="shared" si="0"/>
        <v>1.7399</v>
      </c>
      <c r="H34" s="4">
        <v>120</v>
      </c>
      <c r="I34" s="23">
        <f t="shared" si="1"/>
        <v>54.54545454545454</v>
      </c>
      <c r="K34" s="23">
        <f t="shared" si="2"/>
        <v>18.018141325952751</v>
      </c>
      <c r="M34" s="24">
        <f>1-_xlfn.PERCENTRANK.EXC([1]Sheet1!$AQ$2:$AQ$860,K34,2)</f>
        <v>0.87</v>
      </c>
      <c r="O34" s="27">
        <f t="shared" si="3"/>
        <v>1.3930404666016671</v>
      </c>
    </row>
    <row r="35" spans="2:15" x14ac:dyDescent="0.25">
      <c r="B35" s="5">
        <v>25408</v>
      </c>
      <c r="D35" s="4">
        <v>5</v>
      </c>
      <c r="E35" s="4">
        <v>5</v>
      </c>
      <c r="F35" s="23">
        <f t="shared" si="0"/>
        <v>1.651</v>
      </c>
      <c r="H35" s="4">
        <v>103</v>
      </c>
      <c r="I35" s="23">
        <f t="shared" si="1"/>
        <v>46.818181818181813</v>
      </c>
      <c r="K35" s="23">
        <f t="shared" si="2"/>
        <v>17.175935373925615</v>
      </c>
      <c r="M35" s="24">
        <f>1-_xlfn.PERCENTRANK.EXC([1]Sheet1!$AQ$2:$AQ$860,K35,2)</f>
        <v>0.94</v>
      </c>
      <c r="O35" s="27">
        <f t="shared" si="3"/>
        <v>1.4613469050485439</v>
      </c>
    </row>
    <row r="36" spans="2:15" x14ac:dyDescent="0.25">
      <c r="B36" s="5">
        <v>25446</v>
      </c>
      <c r="D36" s="4">
        <v>5</v>
      </c>
      <c r="E36" s="4">
        <v>10.5</v>
      </c>
      <c r="F36" s="23">
        <f t="shared" si="0"/>
        <v>1.7907</v>
      </c>
      <c r="H36" s="4">
        <v>132</v>
      </c>
      <c r="I36" s="23">
        <f t="shared" si="1"/>
        <v>59.999999999999993</v>
      </c>
      <c r="K36" s="23">
        <f t="shared" si="2"/>
        <v>18.71136985068598</v>
      </c>
      <c r="M36" s="24">
        <f>1-_xlfn.PERCENTRANK.EXC([1]Sheet1!$AQ$2:$AQ$860,K36,2)</f>
        <v>0.81</v>
      </c>
      <c r="O36" s="27">
        <f t="shared" si="3"/>
        <v>1.3414303816500002</v>
      </c>
    </row>
    <row r="37" spans="2:15" x14ac:dyDescent="0.25">
      <c r="B37" s="5">
        <v>25453</v>
      </c>
      <c r="D37" s="4">
        <v>5</v>
      </c>
      <c r="E37" s="4">
        <v>1</v>
      </c>
      <c r="F37" s="23">
        <f t="shared" si="0"/>
        <v>1.5494000000000001</v>
      </c>
      <c r="H37" s="4">
        <v>100</v>
      </c>
      <c r="I37" s="23">
        <f t="shared" si="1"/>
        <v>45.454545454545453</v>
      </c>
      <c r="K37" s="23">
        <f t="shared" si="2"/>
        <v>18.934341941391608</v>
      </c>
      <c r="M37" s="24">
        <f>1-_xlfn.PERCENTRANK.EXC([1]Sheet1!$AQ$2:$AQ$860,K37,2)</f>
        <v>0.79</v>
      </c>
      <c r="O37" s="27">
        <f t="shared" si="3"/>
        <v>1.3256336067920003</v>
      </c>
    </row>
    <row r="38" spans="2:15" x14ac:dyDescent="0.25">
      <c r="B38" s="5">
        <v>25460</v>
      </c>
      <c r="D38" s="4">
        <v>4</v>
      </c>
      <c r="E38" s="4">
        <v>9.5</v>
      </c>
      <c r="F38" s="23">
        <f t="shared" si="0"/>
        <v>1.4605000000000001</v>
      </c>
      <c r="H38" s="4">
        <v>110</v>
      </c>
      <c r="I38" s="23">
        <f t="shared" si="1"/>
        <v>49.999999999999993</v>
      </c>
      <c r="K38" s="23">
        <f t="shared" si="2"/>
        <v>23.440500567201507</v>
      </c>
      <c r="M38" s="24">
        <f>1-_xlfn.PERCENTRANK.EXC([1]Sheet1!$AQ$2:$AQ$860,K38,2)</f>
        <v>0.30000000000000004</v>
      </c>
      <c r="O38" s="27">
        <f t="shared" si="3"/>
        <v>1.0707962455000004</v>
      </c>
    </row>
    <row r="39" spans="2:15" x14ac:dyDescent="0.25">
      <c r="B39" s="5">
        <v>25461</v>
      </c>
      <c r="D39" s="4">
        <v>4</v>
      </c>
      <c r="E39" s="4">
        <v>10.5</v>
      </c>
      <c r="F39" s="23">
        <f t="shared" si="0"/>
        <v>1.4859</v>
      </c>
      <c r="H39" s="4">
        <v>112</v>
      </c>
      <c r="I39" s="23">
        <f t="shared" si="1"/>
        <v>50.909090909090907</v>
      </c>
      <c r="K39" s="23">
        <f t="shared" si="2"/>
        <v>23.057710198725506</v>
      </c>
      <c r="M39" s="24">
        <f>1-_xlfn.PERCENTRANK.EXC([1]Sheet1!$AQ$2:$AQ$860,K39,2)</f>
        <v>0.32999999999999996</v>
      </c>
      <c r="O39" s="27">
        <f t="shared" si="3"/>
        <v>1.0885729668589286</v>
      </c>
    </row>
    <row r="40" spans="2:15" x14ac:dyDescent="0.25">
      <c r="B40" s="5">
        <v>25462</v>
      </c>
      <c r="D40" s="4">
        <v>5</v>
      </c>
      <c r="E40" s="4">
        <v>8.5</v>
      </c>
      <c r="F40" s="23">
        <f t="shared" si="0"/>
        <v>1.7399</v>
      </c>
      <c r="H40" s="4">
        <v>124</v>
      </c>
      <c r="I40" s="23">
        <f t="shared" si="1"/>
        <v>56.36363636363636</v>
      </c>
      <c r="K40" s="23">
        <f t="shared" si="2"/>
        <v>18.618746036817846</v>
      </c>
      <c r="M40" s="24">
        <f>1-_xlfn.PERCENTRANK.EXC([1]Sheet1!$AQ$2:$AQ$860,K40,2)</f>
        <v>0.81</v>
      </c>
      <c r="O40" s="27">
        <f t="shared" si="3"/>
        <v>1.3481036773564519</v>
      </c>
    </row>
    <row r="41" spans="2:15" x14ac:dyDescent="0.25">
      <c r="B41" s="5">
        <v>25476</v>
      </c>
      <c r="D41" s="4">
        <v>5</v>
      </c>
      <c r="E41" s="4">
        <v>2</v>
      </c>
      <c r="F41" s="23">
        <f t="shared" si="0"/>
        <v>1.5748</v>
      </c>
      <c r="H41" s="4">
        <v>159</v>
      </c>
      <c r="I41" s="23">
        <f t="shared" si="1"/>
        <v>72.272727272727266</v>
      </c>
      <c r="K41" s="23">
        <f t="shared" si="2"/>
        <v>29.142287023576976</v>
      </c>
      <c r="M41" s="24">
        <f>1-_xlfn.PERCENTRANK.EXC([1]Sheet1!$AQ$2:$AQ$860,K41,2)</f>
        <v>7.999999999999996E-2</v>
      </c>
      <c r="O41" s="27">
        <f t="shared" si="3"/>
        <v>0.8612913591748429</v>
      </c>
    </row>
    <row r="42" spans="2:15" x14ac:dyDescent="0.25">
      <c r="B42" s="5">
        <v>25480</v>
      </c>
      <c r="D42" s="4">
        <v>5</v>
      </c>
      <c r="E42" s="4">
        <v>6</v>
      </c>
      <c r="F42" s="23">
        <f t="shared" si="0"/>
        <v>1.6764000000000001</v>
      </c>
      <c r="H42" s="4">
        <v>144</v>
      </c>
      <c r="I42" s="23">
        <f t="shared" si="1"/>
        <v>65.454545454545453</v>
      </c>
      <c r="K42" s="23">
        <f t="shared" si="2"/>
        <v>23.290805409559727</v>
      </c>
      <c r="M42" s="24">
        <f>1-_xlfn.PERCENTRANK.EXC([1]Sheet1!$AQ$2:$AQ$860,K42,2)</f>
        <v>0.31000000000000005</v>
      </c>
      <c r="O42" s="27">
        <f t="shared" si="3"/>
        <v>1.0776784898000002</v>
      </c>
    </row>
    <row r="43" spans="2:15" x14ac:dyDescent="0.25">
      <c r="B43" s="5">
        <v>25491</v>
      </c>
      <c r="D43" s="4">
        <v>5</v>
      </c>
      <c r="E43" s="4">
        <v>3</v>
      </c>
      <c r="F43" s="23">
        <f t="shared" si="0"/>
        <v>1.6002000000000001</v>
      </c>
      <c r="H43" s="4">
        <v>102</v>
      </c>
      <c r="I43" s="23">
        <f t="shared" si="1"/>
        <v>46.36363636363636</v>
      </c>
      <c r="K43" s="23">
        <f t="shared" si="2"/>
        <v>18.106268604483883</v>
      </c>
      <c r="M43" s="24">
        <f>1-_xlfn.PERCENTRANK.EXC([1]Sheet1!$AQ$2:$AQ$860,K43,2)</f>
        <v>0.86</v>
      </c>
      <c r="O43" s="27">
        <f t="shared" si="3"/>
        <v>1.3862602255764709</v>
      </c>
    </row>
    <row r="44" spans="2:15" x14ac:dyDescent="0.25">
      <c r="B44" s="5">
        <v>25515</v>
      </c>
      <c r="D44" s="4">
        <v>5</v>
      </c>
      <c r="E44" s="4">
        <v>5</v>
      </c>
      <c r="F44" s="23">
        <f t="shared" si="0"/>
        <v>1.651</v>
      </c>
      <c r="H44" s="4">
        <v>203</v>
      </c>
      <c r="I44" s="23">
        <f t="shared" si="1"/>
        <v>92.272727272727266</v>
      </c>
      <c r="K44" s="23">
        <f t="shared" si="2"/>
        <v>33.851600785503877</v>
      </c>
      <c r="M44" s="24">
        <f>1-_xlfn.PERCENTRANK.EXC([1]Sheet1!$AQ$2:$AQ$860,K44,2)</f>
        <v>3.0000000000000027E-2</v>
      </c>
      <c r="O44" s="27">
        <f t="shared" si="3"/>
        <v>0.74147158236453226</v>
      </c>
    </row>
    <row r="45" spans="2:15" x14ac:dyDescent="0.25">
      <c r="B45" s="5">
        <v>25537</v>
      </c>
      <c r="D45" s="4">
        <v>5</v>
      </c>
      <c r="E45" s="4">
        <v>1</v>
      </c>
      <c r="F45" s="23">
        <f t="shared" si="0"/>
        <v>1.5494000000000001</v>
      </c>
      <c r="H45" s="4">
        <v>98</v>
      </c>
      <c r="I45" s="23">
        <f t="shared" si="1"/>
        <v>44.54545454545454</v>
      </c>
      <c r="K45" s="23">
        <f t="shared" si="2"/>
        <v>18.555655102563776</v>
      </c>
      <c r="M45" s="24">
        <f>1-_xlfn.PERCENTRANK.EXC([1]Sheet1!$AQ$2:$AQ$860,K45,2)</f>
        <v>0.82000000000000006</v>
      </c>
      <c r="O45" s="27">
        <f t="shared" si="3"/>
        <v>1.352687353869388</v>
      </c>
    </row>
    <row r="46" spans="2:15" x14ac:dyDescent="0.25">
      <c r="B46" s="5">
        <v>25544</v>
      </c>
      <c r="D46" s="4">
        <v>5</v>
      </c>
      <c r="E46" s="4">
        <v>10</v>
      </c>
      <c r="F46" s="23">
        <f t="shared" si="0"/>
        <v>1.778</v>
      </c>
      <c r="H46" s="4">
        <v>200</v>
      </c>
      <c r="I46" s="23">
        <f t="shared" si="1"/>
        <v>90.909090909090907</v>
      </c>
      <c r="K46" s="23">
        <f t="shared" si="2"/>
        <v>28.757014842415582</v>
      </c>
      <c r="M46" s="24">
        <f>1-_xlfn.PERCENTRANK.EXC([1]Sheet1!$AQ$2:$AQ$860,K46,2)</f>
        <v>8.9999999999999969E-2</v>
      </c>
      <c r="O46" s="27">
        <f t="shared" si="3"/>
        <v>0.87283051240000009</v>
      </c>
    </row>
    <row r="47" spans="2:15" x14ac:dyDescent="0.25">
      <c r="B47" s="5">
        <v>25558</v>
      </c>
      <c r="D47" s="4">
        <v>5</v>
      </c>
      <c r="E47" s="4">
        <v>0</v>
      </c>
      <c r="F47" s="23">
        <f t="shared" si="0"/>
        <v>1.524</v>
      </c>
      <c r="H47" s="4">
        <v>119</v>
      </c>
      <c r="I47" s="23">
        <f t="shared" si="1"/>
        <v>54.090909090909086</v>
      </c>
      <c r="K47" s="23">
        <f t="shared" si="2"/>
        <v>23.289187992517395</v>
      </c>
      <c r="M47" s="24">
        <f>1-_xlfn.PERCENTRANK.EXC([1]Sheet1!$AQ$2:$AQ$860,K47,2)</f>
        <v>0.31000000000000005</v>
      </c>
      <c r="O47" s="27">
        <f t="shared" si="3"/>
        <v>1.0777533337815128</v>
      </c>
    </row>
    <row r="48" spans="2:15" x14ac:dyDescent="0.25">
      <c r="B48" s="5">
        <v>25571</v>
      </c>
      <c r="D48" s="4">
        <v>5</v>
      </c>
      <c r="E48" s="4">
        <v>7</v>
      </c>
      <c r="F48" s="23">
        <f t="shared" si="0"/>
        <v>1.7018</v>
      </c>
      <c r="H48" s="4">
        <v>121</v>
      </c>
      <c r="I48" s="23">
        <f t="shared" si="1"/>
        <v>54.999999999999993</v>
      </c>
      <c r="K48" s="23">
        <f t="shared" si="2"/>
        <v>18.990904544517928</v>
      </c>
      <c r="M48" s="24">
        <f>1-_xlfn.PERCENTRANK.EXC([1]Sheet1!$AQ$2:$AQ$860,K48,2)</f>
        <v>0.79</v>
      </c>
      <c r="O48" s="27">
        <f t="shared" si="3"/>
        <v>1.3216853331636367</v>
      </c>
    </row>
    <row r="49" spans="2:15" x14ac:dyDescent="0.25">
      <c r="B49" s="5">
        <v>25577</v>
      </c>
      <c r="D49" s="4">
        <v>5</v>
      </c>
      <c r="E49" s="4">
        <v>2</v>
      </c>
      <c r="F49" s="23">
        <f t="shared" si="0"/>
        <v>1.5748</v>
      </c>
      <c r="H49" s="4">
        <v>96</v>
      </c>
      <c r="I49" s="23">
        <f t="shared" si="1"/>
        <v>43.636363636363633</v>
      </c>
      <c r="K49" s="23">
        <f t="shared" si="2"/>
        <v>17.595343108574781</v>
      </c>
      <c r="M49" s="24">
        <f>1-_xlfn.PERCENTRANK.EXC([1]Sheet1!$AQ$2:$AQ$860,K49,2)</f>
        <v>0.91</v>
      </c>
      <c r="O49" s="27">
        <f t="shared" si="3"/>
        <v>1.4265138136333333</v>
      </c>
    </row>
    <row r="50" spans="2:15" x14ac:dyDescent="0.25">
      <c r="B50" s="5">
        <v>25580</v>
      </c>
      <c r="D50" s="4">
        <v>5</v>
      </c>
      <c r="E50" s="4">
        <v>8</v>
      </c>
      <c r="F50" s="23">
        <f t="shared" si="0"/>
        <v>1.7272000000000001</v>
      </c>
      <c r="H50" s="4">
        <v>125</v>
      </c>
      <c r="I50" s="23">
        <f t="shared" si="1"/>
        <v>56.818181818181813</v>
      </c>
      <c r="K50" s="23">
        <f t="shared" si="2"/>
        <v>19.045925163256424</v>
      </c>
      <c r="M50" s="24">
        <f>1-_xlfn.PERCENTRANK.EXC([1]Sheet1!$AQ$2:$AQ$860,K50,2)</f>
        <v>0.78</v>
      </c>
      <c r="O50" s="27">
        <f t="shared" si="3"/>
        <v>1.3178671965184003</v>
      </c>
    </row>
    <row r="51" spans="2:15" x14ac:dyDescent="0.25">
      <c r="B51" s="5">
        <v>25611</v>
      </c>
      <c r="D51" s="4">
        <v>5</v>
      </c>
      <c r="E51" s="4">
        <v>7</v>
      </c>
      <c r="F51" s="23">
        <f t="shared" si="0"/>
        <v>1.7018</v>
      </c>
      <c r="H51" s="4">
        <v>109</v>
      </c>
      <c r="I51" s="23">
        <f t="shared" si="1"/>
        <v>49.54545454545454</v>
      </c>
      <c r="K51" s="23">
        <f t="shared" si="2"/>
        <v>17.107509052499623</v>
      </c>
      <c r="M51" s="24">
        <f>1-_xlfn.PERCENTRANK.EXC([1]Sheet1!$AQ$2:$AQ$860,K51,2)</f>
        <v>0.94</v>
      </c>
      <c r="O51" s="27">
        <f t="shared" si="3"/>
        <v>1.4671919753467892</v>
      </c>
    </row>
    <row r="52" spans="2:15" x14ac:dyDescent="0.25">
      <c r="B52" s="5">
        <v>25620</v>
      </c>
      <c r="D52" s="4">
        <v>5</v>
      </c>
      <c r="E52" s="4">
        <v>3</v>
      </c>
      <c r="F52" s="23">
        <f t="shared" si="0"/>
        <v>1.6002000000000001</v>
      </c>
      <c r="H52" s="4">
        <v>107</v>
      </c>
      <c r="I52" s="23">
        <f t="shared" si="1"/>
        <v>48.636363636363633</v>
      </c>
      <c r="K52" s="23">
        <f t="shared" si="2"/>
        <v>18.993830790978194</v>
      </c>
      <c r="M52" s="24">
        <f>1-_xlfn.PERCENTRANK.EXC([1]Sheet1!$AQ$2:$AQ$860,K52,2)</f>
        <v>0.79</v>
      </c>
      <c r="O52" s="27">
        <f t="shared" si="3"/>
        <v>1.3214817103626169</v>
      </c>
    </row>
    <row r="53" spans="2:15" x14ac:dyDescent="0.25">
      <c r="B53" s="5">
        <v>25650</v>
      </c>
      <c r="D53" s="4">
        <v>5</v>
      </c>
      <c r="E53" s="4">
        <v>3</v>
      </c>
      <c r="F53" s="23">
        <f t="shared" si="0"/>
        <v>1.6002000000000001</v>
      </c>
      <c r="H53" s="4">
        <v>117</v>
      </c>
      <c r="I53" s="23">
        <f t="shared" si="1"/>
        <v>53.18181818181818</v>
      </c>
      <c r="K53" s="23">
        <f t="shared" si="2"/>
        <v>20.768955163966812</v>
      </c>
      <c r="M53" s="24">
        <f>1-_xlfn.PERCENTRANK.EXC([1]Sheet1!$AQ$2:$AQ$860,K53,2)</f>
        <v>0.56000000000000005</v>
      </c>
      <c r="O53" s="27">
        <f t="shared" si="3"/>
        <v>1.2085345556307692</v>
      </c>
    </row>
    <row r="54" spans="2:15" x14ac:dyDescent="0.25">
      <c r="B54" s="5">
        <v>25665</v>
      </c>
      <c r="D54" s="4">
        <v>5</v>
      </c>
      <c r="E54" s="4">
        <v>5</v>
      </c>
      <c r="F54" s="23">
        <f t="shared" si="0"/>
        <v>1.651</v>
      </c>
      <c r="H54" s="4">
        <v>141</v>
      </c>
      <c r="I54" s="23">
        <f t="shared" si="1"/>
        <v>64.090909090909079</v>
      </c>
      <c r="K54" s="23">
        <f t="shared" si="2"/>
        <v>23.512688230325352</v>
      </c>
      <c r="M54" s="24">
        <f>1-_xlfn.PERCENTRANK.EXC([1]Sheet1!$AQ$2:$AQ$860,K54,2)</f>
        <v>0.30000000000000004</v>
      </c>
      <c r="O54" s="27">
        <f t="shared" si="3"/>
        <v>1.0675087320567378</v>
      </c>
    </row>
    <row r="55" spans="2:15" x14ac:dyDescent="0.25">
      <c r="B55" s="5">
        <v>25700</v>
      </c>
      <c r="D55" s="4">
        <v>5</v>
      </c>
      <c r="E55" s="4">
        <v>2</v>
      </c>
      <c r="F55" s="23">
        <f t="shared" si="0"/>
        <v>1.5748</v>
      </c>
      <c r="H55" s="4">
        <v>92</v>
      </c>
      <c r="I55" s="23">
        <f t="shared" si="1"/>
        <v>41.818181818181813</v>
      </c>
      <c r="K55" s="23">
        <f t="shared" si="2"/>
        <v>16.862203812384163</v>
      </c>
      <c r="M55" s="24">
        <f>1-_xlfn.PERCENTRANK.EXC([1]Sheet1!$AQ$2:$AQ$860,K55,2)</f>
        <v>0.95</v>
      </c>
      <c r="O55" s="27">
        <f t="shared" si="3"/>
        <v>1.488536153356522</v>
      </c>
    </row>
    <row r="56" spans="2:15" x14ac:dyDescent="0.25">
      <c r="B56" s="5">
        <v>25707</v>
      </c>
      <c r="D56" s="4">
        <v>5</v>
      </c>
      <c r="E56" s="4">
        <v>5</v>
      </c>
      <c r="F56" s="23">
        <f t="shared" si="0"/>
        <v>1.651</v>
      </c>
      <c r="H56" s="4">
        <v>118</v>
      </c>
      <c r="I56" s="23">
        <f t="shared" si="1"/>
        <v>53.636363636363633</v>
      </c>
      <c r="K56" s="23">
        <f t="shared" si="2"/>
        <v>19.677285185662353</v>
      </c>
      <c r="M56" s="24">
        <f>1-_xlfn.PERCENTRANK.EXC([1]Sheet1!$AQ$2:$AQ$860,K56,2)</f>
        <v>0.7</v>
      </c>
      <c r="O56" s="27">
        <f t="shared" si="3"/>
        <v>1.2755824679661021</v>
      </c>
    </row>
    <row r="57" spans="2:15" x14ac:dyDescent="0.25">
      <c r="B57" s="5">
        <v>25708</v>
      </c>
      <c r="D57" s="4">
        <v>5</v>
      </c>
      <c r="E57" s="4">
        <v>2</v>
      </c>
      <c r="F57" s="23">
        <f t="shared" si="0"/>
        <v>1.5748</v>
      </c>
      <c r="H57" s="4">
        <v>104</v>
      </c>
      <c r="I57" s="23">
        <f t="shared" si="1"/>
        <v>47.272727272727266</v>
      </c>
      <c r="K57" s="23">
        <f t="shared" si="2"/>
        <v>19.06162170095601</v>
      </c>
      <c r="M57" s="24">
        <f>1-_xlfn.PERCENTRANK.EXC([1]Sheet1!$AQ$2:$AQ$860,K57,2)</f>
        <v>0.78</v>
      </c>
      <c r="O57" s="27">
        <f t="shared" si="3"/>
        <v>1.3167819818153847</v>
      </c>
    </row>
    <row r="58" spans="2:15" x14ac:dyDescent="0.25">
      <c r="B58" s="5">
        <v>25712</v>
      </c>
      <c r="D58" s="4">
        <v>5</v>
      </c>
      <c r="E58" s="4">
        <v>4.5</v>
      </c>
      <c r="F58" s="23">
        <f t="shared" si="0"/>
        <v>1.6383000000000001</v>
      </c>
      <c r="H58" s="4">
        <v>125</v>
      </c>
      <c r="I58" s="23">
        <f t="shared" si="1"/>
        <v>56.818181818181813</v>
      </c>
      <c r="K58" s="23">
        <f t="shared" si="2"/>
        <v>21.169006178690633</v>
      </c>
      <c r="M58" s="24">
        <f>1-_xlfn.PERCENTRANK.EXC([1]Sheet1!$AQ$2:$AQ$860,K58,2)</f>
        <v>0.52</v>
      </c>
      <c r="O58" s="27">
        <f t="shared" si="3"/>
        <v>1.1856957189264004</v>
      </c>
    </row>
    <row r="59" spans="2:15" x14ac:dyDescent="0.25">
      <c r="B59" s="5">
        <v>25715</v>
      </c>
      <c r="D59" s="4">
        <v>5</v>
      </c>
      <c r="E59" s="4">
        <v>5</v>
      </c>
      <c r="F59" s="23">
        <f t="shared" si="0"/>
        <v>1.651</v>
      </c>
      <c r="H59" s="4">
        <v>180</v>
      </c>
      <c r="I59" s="23">
        <f t="shared" si="1"/>
        <v>81.818181818181813</v>
      </c>
      <c r="K59" s="23">
        <f t="shared" si="2"/>
        <v>30.01619774084088</v>
      </c>
      <c r="M59" s="24">
        <f>1-_xlfn.PERCENTRANK.EXC([1]Sheet1!$AQ$2:$AQ$860,K59,2)</f>
        <v>6.0000000000000053E-2</v>
      </c>
      <c r="O59" s="27">
        <f t="shared" si="3"/>
        <v>0.83621517344444452</v>
      </c>
    </row>
    <row r="60" spans="2:15" x14ac:dyDescent="0.25">
      <c r="B60" s="5">
        <v>25753</v>
      </c>
      <c r="D60" s="4">
        <v>5</v>
      </c>
      <c r="E60" s="4">
        <v>5</v>
      </c>
      <c r="F60" s="23">
        <f t="shared" si="0"/>
        <v>1.651</v>
      </c>
      <c r="H60" s="4">
        <v>107</v>
      </c>
      <c r="I60" s="23">
        <f t="shared" si="1"/>
        <v>48.636363636363633</v>
      </c>
      <c r="K60" s="23">
        <f t="shared" si="2"/>
        <v>17.842961990388744</v>
      </c>
      <c r="M60" s="24">
        <f>1-_xlfn.PERCENTRANK.EXC([1]Sheet1!$AQ$2:$AQ$860,K60,2)</f>
        <v>0.89</v>
      </c>
      <c r="O60" s="27">
        <f t="shared" si="3"/>
        <v>1.4067171142056079</v>
      </c>
    </row>
    <row r="61" spans="2:15" x14ac:dyDescent="0.25">
      <c r="B61" s="5">
        <v>25756</v>
      </c>
      <c r="D61" s="4">
        <v>5</v>
      </c>
      <c r="E61" s="4">
        <v>7.5</v>
      </c>
      <c r="F61" s="23">
        <f t="shared" si="0"/>
        <v>1.7145000000000001</v>
      </c>
      <c r="H61" s="4">
        <v>129</v>
      </c>
      <c r="I61" s="23">
        <f t="shared" si="1"/>
        <v>58.636363636363633</v>
      </c>
      <c r="K61" s="23">
        <f t="shared" si="2"/>
        <v>19.947664287397405</v>
      </c>
      <c r="M61" s="24">
        <f>1-_xlfn.PERCENTRANK.EXC([1]Sheet1!$AQ$2:$AQ$860,K61,2)</f>
        <v>0.65</v>
      </c>
      <c r="O61" s="27">
        <f t="shared" si="3"/>
        <v>1.2582926822093028</v>
      </c>
    </row>
    <row r="62" spans="2:15" x14ac:dyDescent="0.25">
      <c r="B62" s="5">
        <v>25758</v>
      </c>
      <c r="D62" s="4">
        <v>5</v>
      </c>
      <c r="E62" s="4">
        <v>4</v>
      </c>
      <c r="F62" s="23">
        <f t="shared" si="0"/>
        <v>1.6255999999999999</v>
      </c>
      <c r="H62" s="4">
        <v>113</v>
      </c>
      <c r="I62" s="23">
        <f t="shared" si="1"/>
        <v>51.36363636363636</v>
      </c>
      <c r="K62" s="23">
        <f t="shared" si="2"/>
        <v>19.436961814264535</v>
      </c>
      <c r="M62" s="24">
        <f>1-_xlfn.PERCENTRANK.EXC([1]Sheet1!$AQ$2:$AQ$860,K62,2)</f>
        <v>0.73</v>
      </c>
      <c r="O62" s="27">
        <f t="shared" si="3"/>
        <v>1.2913540830017702</v>
      </c>
    </row>
    <row r="63" spans="2:15" x14ac:dyDescent="0.25">
      <c r="B63" s="5">
        <v>25767</v>
      </c>
      <c r="D63" s="4">
        <v>5</v>
      </c>
      <c r="E63" s="4">
        <v>5</v>
      </c>
      <c r="F63" s="23">
        <f t="shared" si="0"/>
        <v>1.651</v>
      </c>
      <c r="H63" s="4">
        <v>120</v>
      </c>
      <c r="I63" s="23">
        <f t="shared" si="1"/>
        <v>54.54545454545454</v>
      </c>
      <c r="K63" s="23">
        <f t="shared" si="2"/>
        <v>20.010798493893919</v>
      </c>
      <c r="M63" s="24">
        <f>1-_xlfn.PERCENTRANK.EXC([1]Sheet1!$AQ$2:$AQ$860,K63,2)</f>
        <v>0.63</v>
      </c>
      <c r="O63" s="27">
        <f t="shared" si="3"/>
        <v>1.2543227601666669</v>
      </c>
    </row>
    <row r="64" spans="2:15" x14ac:dyDescent="0.25">
      <c r="B64" s="5">
        <v>25771</v>
      </c>
      <c r="D64" s="4">
        <v>5</v>
      </c>
      <c r="E64" s="4">
        <v>6</v>
      </c>
      <c r="F64" s="23">
        <f t="shared" si="0"/>
        <v>1.6764000000000001</v>
      </c>
      <c r="H64" s="4">
        <v>95</v>
      </c>
      <c r="I64" s="23">
        <f t="shared" si="1"/>
        <v>43.18181818181818</v>
      </c>
      <c r="K64" s="23">
        <f t="shared" si="2"/>
        <v>15.365461902140098</v>
      </c>
      <c r="M64" s="24">
        <f>1-_xlfn.PERCENTRANK.EXC([1]Sheet1!$AQ$2:$AQ$860,K64,2)</f>
        <v>1</v>
      </c>
      <c r="O64" s="27">
        <f t="shared" si="3"/>
        <v>1.6335337108547372</v>
      </c>
    </row>
    <row r="65" spans="2:15" x14ac:dyDescent="0.25">
      <c r="B65" s="5">
        <v>25781</v>
      </c>
      <c r="D65" s="4">
        <v>5</v>
      </c>
      <c r="E65" s="4">
        <v>2</v>
      </c>
      <c r="F65" s="23">
        <f t="shared" si="0"/>
        <v>1.5748</v>
      </c>
      <c r="H65" s="4">
        <v>105</v>
      </c>
      <c r="I65" s="23">
        <f t="shared" si="1"/>
        <v>47.727272727272727</v>
      </c>
      <c r="K65" s="23">
        <f t="shared" si="2"/>
        <v>19.244906525003667</v>
      </c>
      <c r="M65" s="24">
        <f>1-_xlfn.PERCENTRANK.EXC([1]Sheet1!$AQ$2:$AQ$860,K65,2)</f>
        <v>0.76</v>
      </c>
      <c r="O65" s="27">
        <f t="shared" si="3"/>
        <v>1.3042412010361903</v>
      </c>
    </row>
    <row r="66" spans="2:15" x14ac:dyDescent="0.25">
      <c r="B66" s="5">
        <v>25791</v>
      </c>
      <c r="D66" s="4">
        <v>5</v>
      </c>
      <c r="E66" s="4">
        <v>2</v>
      </c>
      <c r="F66" s="23">
        <f t="shared" si="0"/>
        <v>1.5748</v>
      </c>
      <c r="H66" s="4">
        <v>75</v>
      </c>
      <c r="I66" s="23">
        <f t="shared" si="1"/>
        <v>34.090909090909086</v>
      </c>
      <c r="K66" s="23">
        <f t="shared" si="2"/>
        <v>13.746361803574045</v>
      </c>
      <c r="M66" s="24">
        <f>1-_xlfn.PERCENTRANK.EXC([1]Sheet1!$AQ$2:$AQ$860,K66,2)</f>
        <v>1</v>
      </c>
      <c r="O66" s="27">
        <f t="shared" si="3"/>
        <v>1.8259376814506671</v>
      </c>
    </row>
    <row r="67" spans="2:15" x14ac:dyDescent="0.25">
      <c r="B67" s="5">
        <v>25806</v>
      </c>
      <c r="D67" s="4">
        <v>5</v>
      </c>
      <c r="E67" s="4">
        <v>5</v>
      </c>
      <c r="F67" s="23">
        <f t="shared" si="0"/>
        <v>1.651</v>
      </c>
      <c r="H67" s="4">
        <v>153</v>
      </c>
      <c r="I67" s="23">
        <f t="shared" si="1"/>
        <v>69.545454545454547</v>
      </c>
      <c r="K67" s="23">
        <f t="shared" si="2"/>
        <v>25.513768079714747</v>
      </c>
      <c r="M67" s="24">
        <f>1-_xlfn.PERCENTRANK.EXC([1]Sheet1!$AQ$2:$AQ$860,K67,2)</f>
        <v>0.19999999999999996</v>
      </c>
      <c r="O67" s="27">
        <f t="shared" si="3"/>
        <v>0.98378255699346417</v>
      </c>
    </row>
    <row r="68" spans="2:15" x14ac:dyDescent="0.25">
      <c r="B68" s="5">
        <v>25817</v>
      </c>
      <c r="D68" s="4">
        <v>5</v>
      </c>
      <c r="E68" s="4">
        <v>6</v>
      </c>
      <c r="F68" s="23">
        <f t="shared" si="0"/>
        <v>1.6764000000000001</v>
      </c>
      <c r="H68" s="4">
        <v>181</v>
      </c>
      <c r="I68" s="23">
        <f t="shared" si="1"/>
        <v>82.272727272727266</v>
      </c>
      <c r="K68" s="23">
        <f t="shared" si="2"/>
        <v>29.27524846618271</v>
      </c>
      <c r="M68" s="24">
        <f>1-_xlfn.PERCENTRANK.EXC([1]Sheet1!$AQ$2:$AQ$860,K68,2)</f>
        <v>7.999999999999996E-2</v>
      </c>
      <c r="O68" s="27">
        <f t="shared" si="3"/>
        <v>0.85737957199558035</v>
      </c>
    </row>
    <row r="69" spans="2:15" x14ac:dyDescent="0.25">
      <c r="B69" s="5">
        <v>25836</v>
      </c>
      <c r="D69" s="4">
        <v>5</v>
      </c>
      <c r="E69" s="4">
        <v>0</v>
      </c>
      <c r="F69" s="23">
        <f t="shared" ref="F69:F132" si="4">(D69*0.3048)+(E69*0.0254)</f>
        <v>1.524</v>
      </c>
      <c r="H69" s="4">
        <v>98</v>
      </c>
      <c r="I69" s="23">
        <f t="shared" ref="I69:I132" si="5">H69/2.2</f>
        <v>44.54545454545454</v>
      </c>
      <c r="K69" s="23">
        <f t="shared" ref="K69:K132" si="6">I69/(F69^2)</f>
        <v>19.179331287955502</v>
      </c>
      <c r="M69" s="24">
        <f>1-_xlfn.PERCENTRANK.EXC([1]Sheet1!$AQ$2:$AQ$860,K69,2)</f>
        <v>0.77</v>
      </c>
      <c r="O69" s="27">
        <f t="shared" ref="O69:O132" si="7">25.1/K69</f>
        <v>1.3087004767346941</v>
      </c>
    </row>
    <row r="70" spans="2:15" x14ac:dyDescent="0.25">
      <c r="B70" s="5">
        <v>25841</v>
      </c>
      <c r="D70" s="4">
        <v>5</v>
      </c>
      <c r="E70" s="4">
        <v>0</v>
      </c>
      <c r="F70" s="23">
        <f t="shared" si="4"/>
        <v>1.524</v>
      </c>
      <c r="H70" s="4">
        <v>117</v>
      </c>
      <c r="I70" s="23">
        <f t="shared" si="5"/>
        <v>53.18181818181818</v>
      </c>
      <c r="K70" s="23">
        <f t="shared" si="6"/>
        <v>22.897773068273406</v>
      </c>
      <c r="M70" s="24">
        <f>1-_xlfn.PERCENTRANK.EXC([1]Sheet1!$AQ$2:$AQ$860,K70,2)</f>
        <v>0.35</v>
      </c>
      <c r="O70" s="27">
        <f t="shared" si="7"/>
        <v>1.096176467692308</v>
      </c>
    </row>
    <row r="71" spans="2:15" x14ac:dyDescent="0.25">
      <c r="B71" s="5">
        <v>25849</v>
      </c>
      <c r="D71" s="4">
        <v>5</v>
      </c>
      <c r="E71" s="4">
        <v>2</v>
      </c>
      <c r="F71" s="23">
        <f t="shared" si="4"/>
        <v>1.5748</v>
      </c>
      <c r="H71" s="4">
        <v>131</v>
      </c>
      <c r="I71" s="23">
        <f t="shared" si="5"/>
        <v>59.54545454545454</v>
      </c>
      <c r="K71" s="23">
        <f t="shared" si="6"/>
        <v>24.010311950242667</v>
      </c>
      <c r="M71" s="24">
        <f>1-_xlfn.PERCENTRANK.EXC([1]Sheet1!$AQ$2:$AQ$860,K71,2)</f>
        <v>0.26</v>
      </c>
      <c r="O71" s="27">
        <f t="shared" si="7"/>
        <v>1.0453841687694658</v>
      </c>
    </row>
    <row r="72" spans="2:15" x14ac:dyDescent="0.25">
      <c r="B72" s="5">
        <v>25854</v>
      </c>
      <c r="D72" s="4">
        <v>5</v>
      </c>
      <c r="E72" s="4">
        <v>2</v>
      </c>
      <c r="F72" s="23">
        <f t="shared" si="4"/>
        <v>1.5748</v>
      </c>
      <c r="H72" s="4">
        <v>94</v>
      </c>
      <c r="I72" s="23">
        <f t="shared" si="5"/>
        <v>42.727272727272727</v>
      </c>
      <c r="K72" s="23">
        <f t="shared" si="6"/>
        <v>17.228773460479474</v>
      </c>
      <c r="M72" s="24">
        <f>1-_xlfn.PERCENTRANK.EXC([1]Sheet1!$AQ$2:$AQ$860,K72,2)</f>
        <v>0.92999999999999994</v>
      </c>
      <c r="O72" s="27">
        <f t="shared" si="7"/>
        <v>1.4568651713702128</v>
      </c>
    </row>
    <row r="73" spans="2:15" x14ac:dyDescent="0.25">
      <c r="B73" s="5">
        <v>25858</v>
      </c>
      <c r="D73" s="4">
        <v>5</v>
      </c>
      <c r="E73" s="4">
        <v>0</v>
      </c>
      <c r="F73" s="23">
        <f t="shared" si="4"/>
        <v>1.524</v>
      </c>
      <c r="H73" s="4">
        <v>91</v>
      </c>
      <c r="I73" s="23">
        <f t="shared" si="5"/>
        <v>41.36363636363636</v>
      </c>
      <c r="K73" s="23">
        <f t="shared" si="6"/>
        <v>17.809379053101537</v>
      </c>
      <c r="M73" s="24">
        <f>1-_xlfn.PERCENTRANK.EXC([1]Sheet1!$AQ$2:$AQ$860,K73,2)</f>
        <v>0.89</v>
      </c>
      <c r="O73" s="27">
        <f t="shared" si="7"/>
        <v>1.4093697441758246</v>
      </c>
    </row>
    <row r="74" spans="2:15" x14ac:dyDescent="0.25">
      <c r="B74" s="5">
        <v>25865</v>
      </c>
      <c r="D74" s="4">
        <v>5</v>
      </c>
      <c r="E74" s="4">
        <v>5</v>
      </c>
      <c r="F74" s="23">
        <f t="shared" si="4"/>
        <v>1.651</v>
      </c>
      <c r="H74" s="4">
        <v>127</v>
      </c>
      <c r="I74" s="23">
        <f t="shared" si="5"/>
        <v>57.72727272727272</v>
      </c>
      <c r="K74" s="23">
        <f t="shared" si="6"/>
        <v>21.178095072704398</v>
      </c>
      <c r="M74" s="24">
        <f>1-_xlfn.PERCENTRANK.EXC([1]Sheet1!$AQ$2:$AQ$860,K74,2)</f>
        <v>0.52</v>
      </c>
      <c r="O74" s="27">
        <f t="shared" si="7"/>
        <v>1.1851868600000002</v>
      </c>
    </row>
    <row r="75" spans="2:15" x14ac:dyDescent="0.25">
      <c r="B75" s="5">
        <v>25894</v>
      </c>
      <c r="D75" s="4">
        <v>5</v>
      </c>
      <c r="E75" s="4">
        <v>6</v>
      </c>
      <c r="F75" s="23">
        <f t="shared" si="4"/>
        <v>1.6764000000000001</v>
      </c>
      <c r="H75" s="4">
        <v>149</v>
      </c>
      <c r="I75" s="23">
        <f t="shared" si="5"/>
        <v>67.72727272727272</v>
      </c>
      <c r="K75" s="23">
        <f t="shared" si="6"/>
        <v>24.099513930724992</v>
      </c>
      <c r="M75" s="24">
        <f>1-_xlfn.PERCENTRANK.EXC([1]Sheet1!$AQ$2:$AQ$860,K75,2)</f>
        <v>0.26</v>
      </c>
      <c r="O75" s="27">
        <f t="shared" si="7"/>
        <v>1.0415147820885908</v>
      </c>
    </row>
    <row r="76" spans="2:15" x14ac:dyDescent="0.25">
      <c r="B76" s="5">
        <v>25897</v>
      </c>
      <c r="D76" s="4">
        <v>5</v>
      </c>
      <c r="E76" s="4">
        <v>9</v>
      </c>
      <c r="F76" s="23">
        <f t="shared" si="4"/>
        <v>1.7525999999999999</v>
      </c>
      <c r="H76" s="4">
        <v>179</v>
      </c>
      <c r="I76" s="23">
        <f t="shared" si="5"/>
        <v>81.36363636363636</v>
      </c>
      <c r="K76" s="23">
        <f t="shared" si="6"/>
        <v>26.488949504602719</v>
      </c>
      <c r="M76" s="24">
        <f>1-_xlfn.PERCENTRANK.EXC([1]Sheet1!$AQ$2:$AQ$860,K76,2)</f>
        <v>0.17000000000000004</v>
      </c>
      <c r="O76" s="27">
        <f t="shared" si="7"/>
        <v>0.94756494573854755</v>
      </c>
    </row>
    <row r="77" spans="2:15" x14ac:dyDescent="0.25">
      <c r="B77" s="5">
        <v>25910</v>
      </c>
      <c r="D77" s="4">
        <v>5</v>
      </c>
      <c r="E77" s="4">
        <v>3.5</v>
      </c>
      <c r="F77" s="23">
        <f t="shared" si="4"/>
        <v>1.6129</v>
      </c>
      <c r="H77" s="4">
        <v>156</v>
      </c>
      <c r="I77" s="23">
        <f t="shared" si="5"/>
        <v>70.909090909090907</v>
      </c>
      <c r="K77" s="23">
        <f t="shared" si="6"/>
        <v>27.257563575599818</v>
      </c>
      <c r="M77" s="24">
        <f>1-_xlfn.PERCENTRANK.EXC([1]Sheet1!$AQ$2:$AQ$860,K77,2)</f>
        <v>0.14000000000000001</v>
      </c>
      <c r="O77" s="27">
        <f t="shared" si="7"/>
        <v>0.92084532538589747</v>
      </c>
    </row>
    <row r="78" spans="2:15" x14ac:dyDescent="0.25">
      <c r="B78" s="5">
        <v>25918</v>
      </c>
      <c r="D78" s="4">
        <v>5</v>
      </c>
      <c r="E78" s="4">
        <v>0</v>
      </c>
      <c r="F78" s="23">
        <f t="shared" si="4"/>
        <v>1.524</v>
      </c>
      <c r="H78" s="4">
        <v>109</v>
      </c>
      <c r="I78" s="23">
        <f t="shared" si="5"/>
        <v>49.54545454545454</v>
      </c>
      <c r="K78" s="23">
        <f t="shared" si="6"/>
        <v>21.332113371297446</v>
      </c>
      <c r="M78" s="24">
        <f>1-_xlfn.PERCENTRANK.EXC([1]Sheet1!$AQ$2:$AQ$860,K78,2)</f>
        <v>0.5</v>
      </c>
      <c r="O78" s="27">
        <f t="shared" si="7"/>
        <v>1.1766297864220185</v>
      </c>
    </row>
    <row r="79" spans="2:15" x14ac:dyDescent="0.25">
      <c r="B79" s="5">
        <v>25964</v>
      </c>
      <c r="D79" s="4">
        <v>5</v>
      </c>
      <c r="E79" s="4">
        <v>4.5</v>
      </c>
      <c r="F79" s="23">
        <f t="shared" si="4"/>
        <v>1.6383000000000001</v>
      </c>
      <c r="H79" s="4">
        <v>114</v>
      </c>
      <c r="I79" s="23">
        <f t="shared" si="5"/>
        <v>51.818181818181813</v>
      </c>
      <c r="K79" s="23">
        <f t="shared" si="6"/>
        <v>19.30613363496586</v>
      </c>
      <c r="M79" s="24">
        <f>1-_xlfn.PERCENTRANK.EXC([1]Sheet1!$AQ$2:$AQ$860,K79,2)</f>
        <v>0.75</v>
      </c>
      <c r="O79" s="27">
        <f t="shared" si="7"/>
        <v>1.300104954963158</v>
      </c>
    </row>
    <row r="80" spans="2:15" x14ac:dyDescent="0.25">
      <c r="B80" s="5">
        <v>25975</v>
      </c>
      <c r="D80" s="4">
        <v>5</v>
      </c>
      <c r="E80" s="4">
        <v>4.5</v>
      </c>
      <c r="F80" s="23">
        <f t="shared" si="4"/>
        <v>1.6383000000000001</v>
      </c>
      <c r="H80" s="4">
        <v>93</v>
      </c>
      <c r="I80" s="23">
        <f t="shared" si="5"/>
        <v>42.272727272727266</v>
      </c>
      <c r="K80" s="23">
        <f t="shared" si="6"/>
        <v>15.749740596945832</v>
      </c>
      <c r="M80" s="24">
        <f>1-_xlfn.PERCENTRANK.EXC([1]Sheet1!$AQ$2:$AQ$860,K80,2)</f>
        <v>1</v>
      </c>
      <c r="O80" s="27">
        <f t="shared" si="7"/>
        <v>1.5936770415677424</v>
      </c>
    </row>
    <row r="81" spans="2:15" x14ac:dyDescent="0.25">
      <c r="B81" s="5">
        <v>25978</v>
      </c>
      <c r="D81" s="4">
        <v>5</v>
      </c>
      <c r="E81" s="4">
        <v>3</v>
      </c>
      <c r="F81" s="23">
        <f t="shared" si="4"/>
        <v>1.6002000000000001</v>
      </c>
      <c r="H81" s="4">
        <v>121</v>
      </c>
      <c r="I81" s="23">
        <f t="shared" si="5"/>
        <v>54.999999999999993</v>
      </c>
      <c r="K81" s="23">
        <f t="shared" si="6"/>
        <v>21.479004913162253</v>
      </c>
      <c r="M81" s="24">
        <f>1-_xlfn.PERCENTRANK.EXC([1]Sheet1!$AQ$2:$AQ$860,K81,2)</f>
        <v>0.49</v>
      </c>
      <c r="O81" s="27">
        <f t="shared" si="7"/>
        <v>1.1685830000727275</v>
      </c>
    </row>
    <row r="82" spans="2:15" x14ac:dyDescent="0.25">
      <c r="B82" s="5">
        <v>25980</v>
      </c>
      <c r="D82" s="4">
        <v>5</v>
      </c>
      <c r="E82" s="4">
        <v>10</v>
      </c>
      <c r="F82" s="23">
        <f t="shared" si="4"/>
        <v>1.778</v>
      </c>
      <c r="H82" s="4">
        <v>219</v>
      </c>
      <c r="I82" s="23">
        <f t="shared" si="5"/>
        <v>99.545454545454533</v>
      </c>
      <c r="K82" s="23">
        <f t="shared" si="6"/>
        <v>31.48893125244506</v>
      </c>
      <c r="M82" s="24">
        <f>1-_xlfn.PERCENTRANK.EXC([1]Sheet1!$AQ$2:$AQ$860,K82,2)</f>
        <v>5.0000000000000044E-2</v>
      </c>
      <c r="O82" s="27">
        <f t="shared" si="7"/>
        <v>0.79710549077625592</v>
      </c>
    </row>
    <row r="83" spans="2:15" x14ac:dyDescent="0.25">
      <c r="B83" s="5">
        <v>26002</v>
      </c>
      <c r="D83" s="4">
        <v>5</v>
      </c>
      <c r="E83" s="4">
        <v>5</v>
      </c>
      <c r="F83" s="23">
        <f t="shared" si="4"/>
        <v>1.651</v>
      </c>
      <c r="H83" s="4">
        <v>146</v>
      </c>
      <c r="I83" s="23">
        <f t="shared" si="5"/>
        <v>66.36363636363636</v>
      </c>
      <c r="K83" s="23">
        <f t="shared" si="6"/>
        <v>24.346471500904268</v>
      </c>
      <c r="M83" s="24">
        <f>1-_xlfn.PERCENTRANK.EXC([1]Sheet1!$AQ$2:$AQ$860,K83,2)</f>
        <v>0.24</v>
      </c>
      <c r="O83" s="27">
        <f t="shared" si="7"/>
        <v>1.0309502138356166</v>
      </c>
    </row>
    <row r="84" spans="2:15" x14ac:dyDescent="0.25">
      <c r="B84" s="5">
        <v>26005</v>
      </c>
      <c r="D84" s="4">
        <v>5</v>
      </c>
      <c r="E84" s="4">
        <v>6</v>
      </c>
      <c r="F84" s="23">
        <f t="shared" si="4"/>
        <v>1.6764000000000001</v>
      </c>
      <c r="H84" s="4">
        <v>100</v>
      </c>
      <c r="I84" s="23">
        <f t="shared" si="5"/>
        <v>45.454545454545453</v>
      </c>
      <c r="K84" s="23">
        <f t="shared" si="6"/>
        <v>16.174170423305366</v>
      </c>
      <c r="M84" s="24">
        <f>1-_xlfn.PERCENTRANK.EXC([1]Sheet1!$AQ$2:$AQ$860,K84,2)</f>
        <v>0.99</v>
      </c>
      <c r="O84" s="27">
        <f t="shared" si="7"/>
        <v>1.5518570253120003</v>
      </c>
    </row>
    <row r="85" spans="2:15" x14ac:dyDescent="0.25">
      <c r="B85" s="5">
        <v>26008</v>
      </c>
      <c r="D85" s="4">
        <v>5</v>
      </c>
      <c r="E85" s="4">
        <v>6</v>
      </c>
      <c r="F85" s="23">
        <f t="shared" si="4"/>
        <v>1.6764000000000001</v>
      </c>
      <c r="H85" s="4">
        <v>118</v>
      </c>
      <c r="I85" s="23">
        <f t="shared" si="5"/>
        <v>53.636363636363633</v>
      </c>
      <c r="K85" s="23">
        <f t="shared" si="6"/>
        <v>19.085521099500333</v>
      </c>
      <c r="M85" s="24">
        <f>1-_xlfn.PERCENTRANK.EXC([1]Sheet1!$AQ$2:$AQ$860,K85,2)</f>
        <v>0.78</v>
      </c>
      <c r="O85" s="27">
        <f t="shared" si="7"/>
        <v>1.3151330722983052</v>
      </c>
    </row>
    <row r="86" spans="2:15" x14ac:dyDescent="0.25">
      <c r="B86" s="5">
        <v>26010</v>
      </c>
      <c r="D86" s="4">
        <v>5</v>
      </c>
      <c r="E86" s="4">
        <v>6</v>
      </c>
      <c r="F86" s="23">
        <f t="shared" si="4"/>
        <v>1.6764000000000001</v>
      </c>
      <c r="H86" s="4">
        <v>108</v>
      </c>
      <c r="I86" s="23">
        <f t="shared" si="5"/>
        <v>49.090909090909086</v>
      </c>
      <c r="K86" s="23">
        <f t="shared" si="6"/>
        <v>17.468104057169793</v>
      </c>
      <c r="M86" s="24">
        <f>1-_xlfn.PERCENTRANK.EXC([1]Sheet1!$AQ$2:$AQ$860,K86,2)</f>
        <v>0.92</v>
      </c>
      <c r="O86" s="27">
        <f t="shared" si="7"/>
        <v>1.4369046530666671</v>
      </c>
    </row>
    <row r="87" spans="2:15" x14ac:dyDescent="0.25">
      <c r="B87" s="5">
        <v>26013</v>
      </c>
      <c r="D87" s="4">
        <v>5</v>
      </c>
      <c r="E87" s="4">
        <v>3</v>
      </c>
      <c r="F87" s="23">
        <f t="shared" si="4"/>
        <v>1.6002000000000001</v>
      </c>
      <c r="H87" s="4">
        <v>112</v>
      </c>
      <c r="I87" s="23">
        <f t="shared" si="5"/>
        <v>50.909090909090907</v>
      </c>
      <c r="K87" s="23">
        <f t="shared" si="6"/>
        <v>19.881392977472501</v>
      </c>
      <c r="M87" s="24">
        <f>1-_xlfn.PERCENTRANK.EXC([1]Sheet1!$AQ$2:$AQ$860,K87,2)</f>
        <v>0.65999999999999992</v>
      </c>
      <c r="O87" s="27">
        <f t="shared" si="7"/>
        <v>1.2624869911500003</v>
      </c>
    </row>
    <row r="88" spans="2:15" x14ac:dyDescent="0.25">
      <c r="B88" s="5">
        <v>26019</v>
      </c>
      <c r="D88" s="4">
        <v>5</v>
      </c>
      <c r="E88" s="4">
        <v>1</v>
      </c>
      <c r="F88" s="23">
        <f t="shared" si="4"/>
        <v>1.5494000000000001</v>
      </c>
      <c r="H88" s="4">
        <v>139</v>
      </c>
      <c r="I88" s="23">
        <f t="shared" si="5"/>
        <v>63.18181818181818</v>
      </c>
      <c r="K88" s="23">
        <f t="shared" si="6"/>
        <v>26.318735298534335</v>
      </c>
      <c r="M88" s="24">
        <f>1-_xlfn.PERCENTRANK.EXC([1]Sheet1!$AQ$2:$AQ$860,K88,2)</f>
        <v>0.17000000000000004</v>
      </c>
      <c r="O88" s="27">
        <f t="shared" si="7"/>
        <v>0.95369324229640307</v>
      </c>
    </row>
    <row r="89" spans="2:15" x14ac:dyDescent="0.25">
      <c r="B89" s="5">
        <v>26037</v>
      </c>
      <c r="D89" s="4">
        <v>4</v>
      </c>
      <c r="E89" s="4">
        <v>9</v>
      </c>
      <c r="F89" s="23">
        <f t="shared" si="4"/>
        <v>1.4478</v>
      </c>
      <c r="H89" s="4">
        <v>90</v>
      </c>
      <c r="I89" s="23">
        <f t="shared" si="5"/>
        <v>40.909090909090907</v>
      </c>
      <c r="K89" s="23">
        <f t="shared" si="6"/>
        <v>19.516533618813902</v>
      </c>
      <c r="M89" s="24">
        <f>1-_xlfn.PERCENTRANK.EXC([1]Sheet1!$AQ$2:$AQ$860,K89,2)</f>
        <v>0.72</v>
      </c>
      <c r="O89" s="27">
        <f t="shared" si="7"/>
        <v>1.2860890407200001</v>
      </c>
    </row>
    <row r="90" spans="2:15" x14ac:dyDescent="0.25">
      <c r="B90" s="5">
        <v>26048</v>
      </c>
      <c r="D90" s="4">
        <v>5</v>
      </c>
      <c r="E90" s="4">
        <v>6</v>
      </c>
      <c r="F90" s="23">
        <f t="shared" si="4"/>
        <v>1.6764000000000001</v>
      </c>
      <c r="H90" s="4">
        <v>147</v>
      </c>
      <c r="I90" s="23">
        <f t="shared" si="5"/>
        <v>66.818181818181813</v>
      </c>
      <c r="K90" s="23">
        <f t="shared" si="6"/>
        <v>23.776030522258885</v>
      </c>
      <c r="M90" s="24">
        <f>1-_xlfn.PERCENTRANK.EXC([1]Sheet1!$AQ$2:$AQ$860,K90,2)</f>
        <v>0.28000000000000003</v>
      </c>
      <c r="O90" s="27">
        <f t="shared" si="7"/>
        <v>1.0556850512326534</v>
      </c>
    </row>
    <row r="91" spans="2:15" x14ac:dyDescent="0.25">
      <c r="B91" s="5">
        <v>26066</v>
      </c>
      <c r="D91" s="4">
        <v>5</v>
      </c>
      <c r="E91" s="4">
        <v>3</v>
      </c>
      <c r="F91" s="23">
        <f t="shared" si="4"/>
        <v>1.6002000000000001</v>
      </c>
      <c r="H91" s="4">
        <v>114</v>
      </c>
      <c r="I91" s="23">
        <f t="shared" si="5"/>
        <v>51.818181818181813</v>
      </c>
      <c r="K91" s="23">
        <f t="shared" si="6"/>
        <v>20.236417852070225</v>
      </c>
      <c r="M91" s="24">
        <f>1-_xlfn.PERCENTRANK.EXC([1]Sheet1!$AQ$2:$AQ$860,K91,2)</f>
        <v>0.61</v>
      </c>
      <c r="O91" s="27">
        <f t="shared" si="7"/>
        <v>1.2403380965684212</v>
      </c>
    </row>
    <row r="92" spans="2:15" x14ac:dyDescent="0.25">
      <c r="B92" s="5">
        <v>26068</v>
      </c>
      <c r="D92" s="4">
        <v>5</v>
      </c>
      <c r="E92" s="4">
        <v>2</v>
      </c>
      <c r="F92" s="23">
        <f t="shared" si="4"/>
        <v>1.5748</v>
      </c>
      <c r="H92" s="4">
        <v>107</v>
      </c>
      <c r="I92" s="23">
        <f t="shared" si="5"/>
        <v>48.636363636363633</v>
      </c>
      <c r="K92" s="23">
        <f t="shared" si="6"/>
        <v>19.611476173098971</v>
      </c>
      <c r="M92" s="24">
        <f>1-_xlfn.PERCENTRANK.EXC([1]Sheet1!$AQ$2:$AQ$860,K92,2)</f>
        <v>0.7</v>
      </c>
      <c r="O92" s="27">
        <f t="shared" si="7"/>
        <v>1.2798628608299067</v>
      </c>
    </row>
    <row r="93" spans="2:15" x14ac:dyDescent="0.25">
      <c r="B93" s="5">
        <v>26073</v>
      </c>
      <c r="D93" s="4">
        <v>5</v>
      </c>
      <c r="E93" s="4">
        <v>1</v>
      </c>
      <c r="F93" s="23">
        <f t="shared" si="4"/>
        <v>1.5494000000000001</v>
      </c>
      <c r="H93" s="4">
        <v>114</v>
      </c>
      <c r="I93" s="23">
        <f t="shared" si="5"/>
        <v>51.818181818181813</v>
      </c>
      <c r="K93" s="23">
        <f t="shared" si="6"/>
        <v>21.585149813186433</v>
      </c>
      <c r="M93" s="24">
        <f>1-_xlfn.PERCENTRANK.EXC([1]Sheet1!$AQ$2:$AQ$860,K93,2)</f>
        <v>0.47</v>
      </c>
      <c r="O93" s="27">
        <f t="shared" si="7"/>
        <v>1.162836497185965</v>
      </c>
    </row>
    <row r="94" spans="2:15" x14ac:dyDescent="0.25">
      <c r="B94" s="5">
        <v>26087</v>
      </c>
      <c r="D94" s="4">
        <v>5</v>
      </c>
      <c r="E94" s="4">
        <v>2</v>
      </c>
      <c r="F94" s="23">
        <f t="shared" si="4"/>
        <v>1.5748</v>
      </c>
      <c r="H94" s="4">
        <v>129</v>
      </c>
      <c r="I94" s="23">
        <f t="shared" si="5"/>
        <v>58.636363636363633</v>
      </c>
      <c r="K94" s="23">
        <f t="shared" si="6"/>
        <v>23.643742302147359</v>
      </c>
      <c r="M94" s="24">
        <f>1-_xlfn.PERCENTRANK.EXC([1]Sheet1!$AQ$2:$AQ$860,K94,2)</f>
        <v>0.29000000000000004</v>
      </c>
      <c r="O94" s="27">
        <f t="shared" si="7"/>
        <v>1.0615916752620156</v>
      </c>
    </row>
    <row r="95" spans="2:15" x14ac:dyDescent="0.25">
      <c r="B95" s="5">
        <v>26089</v>
      </c>
      <c r="D95" s="4">
        <v>5</v>
      </c>
      <c r="E95" s="4">
        <v>0</v>
      </c>
      <c r="F95" s="23">
        <f t="shared" si="4"/>
        <v>1.524</v>
      </c>
      <c r="H95" s="4">
        <v>95</v>
      </c>
      <c r="I95" s="23">
        <f t="shared" si="5"/>
        <v>43.18181818181818</v>
      </c>
      <c r="K95" s="23">
        <f t="shared" si="6"/>
        <v>18.592208901589519</v>
      </c>
      <c r="M95" s="24">
        <f>1-_xlfn.PERCENTRANK.EXC([1]Sheet1!$AQ$2:$AQ$860,K95,2)</f>
        <v>0.82000000000000006</v>
      </c>
      <c r="O95" s="27">
        <f t="shared" si="7"/>
        <v>1.3500278602105265</v>
      </c>
    </row>
    <row r="96" spans="2:15" x14ac:dyDescent="0.25">
      <c r="B96" s="5">
        <v>26104</v>
      </c>
      <c r="D96" s="4">
        <v>5</v>
      </c>
      <c r="E96" s="4">
        <v>6</v>
      </c>
      <c r="F96" s="23">
        <f t="shared" si="4"/>
        <v>1.6764000000000001</v>
      </c>
      <c r="H96" s="4">
        <v>118</v>
      </c>
      <c r="I96" s="23">
        <f t="shared" si="5"/>
        <v>53.636363636363633</v>
      </c>
      <c r="K96" s="23">
        <f t="shared" si="6"/>
        <v>19.085521099500333</v>
      </c>
      <c r="M96" s="24">
        <f>1-_xlfn.PERCENTRANK.EXC([1]Sheet1!$AQ$2:$AQ$860,K96,2)</f>
        <v>0.78</v>
      </c>
      <c r="O96" s="27">
        <f t="shared" si="7"/>
        <v>1.3151330722983052</v>
      </c>
    </row>
    <row r="97" spans="2:15" x14ac:dyDescent="0.25">
      <c r="B97" s="5">
        <v>26113</v>
      </c>
      <c r="D97" s="4">
        <v>5</v>
      </c>
      <c r="E97" s="4">
        <v>5</v>
      </c>
      <c r="F97" s="23">
        <f t="shared" si="4"/>
        <v>1.651</v>
      </c>
      <c r="H97" s="4">
        <v>127</v>
      </c>
      <c r="I97" s="23">
        <f t="shared" si="5"/>
        <v>57.72727272727272</v>
      </c>
      <c r="K97" s="23">
        <f t="shared" si="6"/>
        <v>21.178095072704398</v>
      </c>
      <c r="M97" s="24">
        <f>1-_xlfn.PERCENTRANK.EXC([1]Sheet1!$AQ$2:$AQ$860,K97,2)</f>
        <v>0.52</v>
      </c>
      <c r="O97" s="27">
        <f t="shared" si="7"/>
        <v>1.1851868600000002</v>
      </c>
    </row>
    <row r="98" spans="2:15" x14ac:dyDescent="0.25">
      <c r="B98" s="5">
        <v>26146</v>
      </c>
      <c r="D98" s="4">
        <v>5</v>
      </c>
      <c r="E98" s="4">
        <v>4</v>
      </c>
      <c r="F98" s="23">
        <f t="shared" si="4"/>
        <v>1.6255999999999999</v>
      </c>
      <c r="H98" s="4">
        <v>106</v>
      </c>
      <c r="I98" s="23">
        <f t="shared" si="5"/>
        <v>48.18181818181818</v>
      </c>
      <c r="K98" s="23">
        <f t="shared" si="6"/>
        <v>18.23290223284992</v>
      </c>
      <c r="M98" s="24">
        <f>1-_xlfn.PERCENTRANK.EXC([1]Sheet1!$AQ$2:$AQ$860,K98,2)</f>
        <v>0.84</v>
      </c>
      <c r="O98" s="27">
        <f t="shared" si="7"/>
        <v>1.3766321828226415</v>
      </c>
    </row>
    <row r="99" spans="2:15" x14ac:dyDescent="0.25">
      <c r="B99" s="5">
        <v>26150</v>
      </c>
      <c r="D99" s="4">
        <v>4</v>
      </c>
      <c r="E99" s="4">
        <v>11</v>
      </c>
      <c r="F99" s="23">
        <f t="shared" si="4"/>
        <v>1.4986000000000002</v>
      </c>
      <c r="H99" s="4">
        <v>102</v>
      </c>
      <c r="I99" s="23">
        <f t="shared" si="5"/>
        <v>46.36363636363636</v>
      </c>
      <c r="K99" s="23">
        <f t="shared" si="6"/>
        <v>20.64457917012253</v>
      </c>
      <c r="M99" s="24">
        <f>1-_xlfn.PERCENTRANK.EXC([1]Sheet1!$AQ$2:$AQ$860,K99,2)</f>
        <v>0.57000000000000006</v>
      </c>
      <c r="O99" s="27">
        <f t="shared" si="7"/>
        <v>1.2158155316784318</v>
      </c>
    </row>
    <row r="100" spans="2:15" x14ac:dyDescent="0.25">
      <c r="B100" s="5">
        <v>26166</v>
      </c>
      <c r="D100" s="4">
        <v>5</v>
      </c>
      <c r="E100" s="4">
        <v>1</v>
      </c>
      <c r="F100" s="23">
        <f t="shared" si="4"/>
        <v>1.5494000000000001</v>
      </c>
      <c r="H100" s="4">
        <v>101</v>
      </c>
      <c r="I100" s="23">
        <f t="shared" si="5"/>
        <v>45.909090909090907</v>
      </c>
      <c r="K100" s="23">
        <f t="shared" si="6"/>
        <v>19.123685360805524</v>
      </c>
      <c r="M100" s="24">
        <f>1-_xlfn.PERCENTRANK.EXC([1]Sheet1!$AQ$2:$AQ$860,K100,2)</f>
        <v>0.77</v>
      </c>
      <c r="O100" s="27">
        <f t="shared" si="7"/>
        <v>1.3125085215762378</v>
      </c>
    </row>
    <row r="101" spans="2:15" x14ac:dyDescent="0.25">
      <c r="B101" s="5">
        <v>26169</v>
      </c>
      <c r="D101" s="4">
        <v>5</v>
      </c>
      <c r="E101" s="4">
        <v>7</v>
      </c>
      <c r="F101" s="23">
        <f t="shared" si="4"/>
        <v>1.7018</v>
      </c>
      <c r="H101" s="4">
        <v>106</v>
      </c>
      <c r="I101" s="23">
        <f t="shared" si="5"/>
        <v>48.18181818181818</v>
      </c>
      <c r="K101" s="23">
        <f t="shared" si="6"/>
        <v>16.636660179495049</v>
      </c>
      <c r="M101" s="24">
        <f>1-_xlfn.PERCENTRANK.EXC([1]Sheet1!$AQ$2:$AQ$860,K101,2)</f>
        <v>0.96</v>
      </c>
      <c r="O101" s="27">
        <f t="shared" si="7"/>
        <v>1.5087162765358491</v>
      </c>
    </row>
    <row r="102" spans="2:15" x14ac:dyDescent="0.25">
      <c r="B102" s="5">
        <v>26173</v>
      </c>
      <c r="D102" s="4">
        <v>5</v>
      </c>
      <c r="E102" s="4">
        <v>2.5</v>
      </c>
      <c r="F102" s="23">
        <f t="shared" si="4"/>
        <v>1.5874999999999999</v>
      </c>
      <c r="H102" s="4">
        <v>108</v>
      </c>
      <c r="I102" s="23">
        <f t="shared" si="5"/>
        <v>49.090909090909086</v>
      </c>
      <c r="K102" s="23">
        <f t="shared" si="6"/>
        <v>19.4793116858961</v>
      </c>
      <c r="M102" s="24">
        <f>1-_xlfn.PERCENTRANK.EXC([1]Sheet1!$AQ$2:$AQ$860,K102,2)</f>
        <v>0.73</v>
      </c>
      <c r="O102" s="27">
        <f t="shared" si="7"/>
        <v>1.288546556712963</v>
      </c>
    </row>
    <row r="103" spans="2:15" x14ac:dyDescent="0.25">
      <c r="B103" s="5">
        <v>26182</v>
      </c>
      <c r="D103" s="4">
        <v>5</v>
      </c>
      <c r="E103" s="4">
        <v>5</v>
      </c>
      <c r="F103" s="23">
        <f t="shared" si="4"/>
        <v>1.651</v>
      </c>
      <c r="H103" s="4">
        <v>114</v>
      </c>
      <c r="I103" s="23">
        <f t="shared" si="5"/>
        <v>51.818181818181813</v>
      </c>
      <c r="K103" s="23">
        <f t="shared" si="6"/>
        <v>19.010258569199223</v>
      </c>
      <c r="M103" s="24">
        <f>1-_xlfn.PERCENTRANK.EXC([1]Sheet1!$AQ$2:$AQ$860,K103,2)</f>
        <v>0.78</v>
      </c>
      <c r="O103" s="27">
        <f t="shared" si="7"/>
        <v>1.3203397475438599</v>
      </c>
    </row>
    <row r="104" spans="2:15" x14ac:dyDescent="0.25">
      <c r="B104" s="5">
        <v>26183</v>
      </c>
      <c r="D104" s="4">
        <v>5</v>
      </c>
      <c r="E104" s="4">
        <v>2</v>
      </c>
      <c r="F104" s="23">
        <f t="shared" si="4"/>
        <v>1.5748</v>
      </c>
      <c r="H104" s="4">
        <v>119</v>
      </c>
      <c r="I104" s="23">
        <f t="shared" si="5"/>
        <v>54.090909090909086</v>
      </c>
      <c r="K104" s="23">
        <f t="shared" si="6"/>
        <v>21.810894061670819</v>
      </c>
      <c r="M104" s="24">
        <f>1-_xlfn.PERCENTRANK.EXC([1]Sheet1!$AQ$2:$AQ$860,K104,2)</f>
        <v>0.44999999999999996</v>
      </c>
      <c r="O104" s="27">
        <f t="shared" si="7"/>
        <v>1.1508010597378153</v>
      </c>
    </row>
    <row r="105" spans="2:15" x14ac:dyDescent="0.25">
      <c r="B105" s="5">
        <v>26185</v>
      </c>
      <c r="D105" s="4">
        <v>5</v>
      </c>
      <c r="E105" s="4">
        <v>2.5</v>
      </c>
      <c r="F105" s="23">
        <f t="shared" si="4"/>
        <v>1.5874999999999999</v>
      </c>
      <c r="H105" s="4">
        <v>130</v>
      </c>
      <c r="I105" s="23">
        <f t="shared" si="5"/>
        <v>59.090909090909086</v>
      </c>
      <c r="K105" s="23">
        <f t="shared" si="6"/>
        <v>23.447319621911969</v>
      </c>
      <c r="M105" s="24">
        <f>1-_xlfn.PERCENTRANK.EXC([1]Sheet1!$AQ$2:$AQ$860,K105,2)</f>
        <v>0.30000000000000004</v>
      </c>
      <c r="O105" s="27">
        <f t="shared" si="7"/>
        <v>1.0704848317307694</v>
      </c>
    </row>
    <row r="106" spans="2:15" x14ac:dyDescent="0.25">
      <c r="B106" s="5">
        <v>26191</v>
      </c>
      <c r="D106" s="4">
        <v>5</v>
      </c>
      <c r="E106" s="4">
        <v>4</v>
      </c>
      <c r="F106" s="23">
        <f t="shared" si="4"/>
        <v>1.6255999999999999</v>
      </c>
      <c r="H106" s="4">
        <v>91</v>
      </c>
      <c r="I106" s="23">
        <f t="shared" si="5"/>
        <v>41.36363636363636</v>
      </c>
      <c r="K106" s="23">
        <f t="shared" si="6"/>
        <v>15.652774558390025</v>
      </c>
      <c r="M106" s="24">
        <f>1-_xlfn.PERCENTRANK.EXC([1]Sheet1!$AQ$2:$AQ$860,K106,2)</f>
        <v>1</v>
      </c>
      <c r="O106" s="27">
        <f t="shared" si="7"/>
        <v>1.6035495755956046</v>
      </c>
    </row>
    <row r="107" spans="2:15" x14ac:dyDescent="0.25">
      <c r="B107" s="5">
        <v>26220</v>
      </c>
      <c r="D107" s="4">
        <v>5</v>
      </c>
      <c r="E107" s="4">
        <v>3</v>
      </c>
      <c r="F107" s="23">
        <f t="shared" si="4"/>
        <v>1.6002000000000001</v>
      </c>
      <c r="H107" s="4">
        <v>167</v>
      </c>
      <c r="I107" s="23">
        <f t="shared" si="5"/>
        <v>75.909090909090907</v>
      </c>
      <c r="K107" s="23">
        <f t="shared" si="6"/>
        <v>29.644577028909893</v>
      </c>
      <c r="M107" s="24">
        <f>1-_xlfn.PERCENTRANK.EXC([1]Sheet1!$AQ$2:$AQ$860,K107,2)</f>
        <v>6.9999999999999951E-2</v>
      </c>
      <c r="O107" s="27">
        <f t="shared" si="7"/>
        <v>0.8466978623281437</v>
      </c>
    </row>
    <row r="108" spans="2:15" x14ac:dyDescent="0.25">
      <c r="B108" s="5">
        <v>26223</v>
      </c>
      <c r="D108" s="4">
        <v>5</v>
      </c>
      <c r="E108" s="4">
        <v>6.5</v>
      </c>
      <c r="F108" s="23">
        <f t="shared" si="4"/>
        <v>1.6891</v>
      </c>
      <c r="H108" s="4">
        <v>135</v>
      </c>
      <c r="I108" s="23">
        <f t="shared" si="5"/>
        <v>61.36363636363636</v>
      </c>
      <c r="K108" s="23">
        <f t="shared" si="6"/>
        <v>21.508016641141847</v>
      </c>
      <c r="M108" s="24">
        <f>1-_xlfn.PERCENTRANK.EXC([1]Sheet1!$AQ$2:$AQ$860,K108,2)</f>
        <v>0.47</v>
      </c>
      <c r="O108" s="27">
        <f t="shared" si="7"/>
        <v>1.167006722134815</v>
      </c>
    </row>
    <row r="109" spans="2:15" x14ac:dyDescent="0.25">
      <c r="B109" s="5">
        <v>26228</v>
      </c>
      <c r="D109" s="4">
        <v>5</v>
      </c>
      <c r="E109" s="4">
        <v>4</v>
      </c>
      <c r="F109" s="23">
        <f t="shared" si="4"/>
        <v>1.6255999999999999</v>
      </c>
      <c r="H109" s="4">
        <v>112</v>
      </c>
      <c r="I109" s="23">
        <f t="shared" si="5"/>
        <v>50.909090909090907</v>
      </c>
      <c r="K109" s="23">
        <f t="shared" si="6"/>
        <v>19.264953302633877</v>
      </c>
      <c r="M109" s="24">
        <f>1-_xlfn.PERCENTRANK.EXC([1]Sheet1!$AQ$2:$AQ$860,K109,2)</f>
        <v>0.76</v>
      </c>
      <c r="O109" s="27">
        <f t="shared" si="7"/>
        <v>1.3028840301714286</v>
      </c>
    </row>
    <row r="110" spans="2:15" x14ac:dyDescent="0.25">
      <c r="B110" s="5">
        <v>26231</v>
      </c>
      <c r="D110" s="4">
        <v>5</v>
      </c>
      <c r="E110" s="4">
        <v>0</v>
      </c>
      <c r="F110" s="23">
        <f t="shared" si="4"/>
        <v>1.524</v>
      </c>
      <c r="H110" s="4">
        <v>114</v>
      </c>
      <c r="I110" s="23">
        <f t="shared" si="5"/>
        <v>51.818181818181813</v>
      </c>
      <c r="K110" s="23">
        <f t="shared" si="6"/>
        <v>22.310650681907422</v>
      </c>
      <c r="M110" s="24">
        <f>1-_xlfn.PERCENTRANK.EXC([1]Sheet1!$AQ$2:$AQ$860,K110,2)</f>
        <v>0.41000000000000003</v>
      </c>
      <c r="O110" s="27">
        <f t="shared" si="7"/>
        <v>1.1250232168421055</v>
      </c>
    </row>
    <row r="111" spans="2:15" x14ac:dyDescent="0.25">
      <c r="B111" s="5">
        <v>26282</v>
      </c>
      <c r="D111" s="4">
        <v>5</v>
      </c>
      <c r="E111" s="4">
        <v>3</v>
      </c>
      <c r="F111" s="23">
        <f t="shared" si="4"/>
        <v>1.6002000000000001</v>
      </c>
      <c r="H111" s="4">
        <v>161</v>
      </c>
      <c r="I111" s="23">
        <f t="shared" si="5"/>
        <v>73.181818181818173</v>
      </c>
      <c r="K111" s="23">
        <f t="shared" si="6"/>
        <v>28.57950240511672</v>
      </c>
      <c r="M111" s="24">
        <f>1-_xlfn.PERCENTRANK.EXC([1]Sheet1!$AQ$2:$AQ$860,K111,2)</f>
        <v>8.9999999999999969E-2</v>
      </c>
      <c r="O111" s="27">
        <f t="shared" si="7"/>
        <v>0.87825181993043488</v>
      </c>
    </row>
    <row r="112" spans="2:15" x14ac:dyDescent="0.25">
      <c r="B112" s="5">
        <v>26288</v>
      </c>
      <c r="D112" s="4">
        <v>5</v>
      </c>
      <c r="E112" s="4">
        <v>1</v>
      </c>
      <c r="F112" s="23">
        <f t="shared" si="4"/>
        <v>1.5494000000000001</v>
      </c>
      <c r="H112" s="4">
        <v>93</v>
      </c>
      <c r="I112" s="23">
        <f t="shared" si="5"/>
        <v>42.272727272727266</v>
      </c>
      <c r="K112" s="23">
        <f t="shared" si="6"/>
        <v>17.608938005494196</v>
      </c>
      <c r="M112" s="24">
        <f>1-_xlfn.PERCENTRANK.EXC([1]Sheet1!$AQ$2:$AQ$860,K112,2)</f>
        <v>0.9</v>
      </c>
      <c r="O112" s="27">
        <f t="shared" si="7"/>
        <v>1.4254124804215056</v>
      </c>
    </row>
    <row r="113" spans="2:15" x14ac:dyDescent="0.25">
      <c r="B113" s="5">
        <v>26300</v>
      </c>
      <c r="D113" s="4">
        <v>5</v>
      </c>
      <c r="E113" s="4">
        <v>6</v>
      </c>
      <c r="F113" s="23">
        <f t="shared" si="4"/>
        <v>1.6764000000000001</v>
      </c>
      <c r="H113" s="4">
        <v>116</v>
      </c>
      <c r="I113" s="23">
        <f t="shared" si="5"/>
        <v>52.72727272727272</v>
      </c>
      <c r="K113" s="23">
        <f t="shared" si="6"/>
        <v>18.762037691034223</v>
      </c>
      <c r="M113" s="24">
        <f>1-_xlfn.PERCENTRANK.EXC([1]Sheet1!$AQ$2:$AQ$860,K113,2)</f>
        <v>0.81</v>
      </c>
      <c r="O113" s="27">
        <f t="shared" si="7"/>
        <v>1.3378077804413797</v>
      </c>
    </row>
    <row r="114" spans="2:15" x14ac:dyDescent="0.25">
      <c r="B114" s="5">
        <v>26304</v>
      </c>
      <c r="D114" s="4">
        <v>5</v>
      </c>
      <c r="E114" s="4">
        <v>8</v>
      </c>
      <c r="F114" s="23">
        <f t="shared" si="4"/>
        <v>1.7272000000000001</v>
      </c>
      <c r="H114" s="4">
        <v>112</v>
      </c>
      <c r="I114" s="23">
        <f t="shared" si="5"/>
        <v>50.909090909090907</v>
      </c>
      <c r="K114" s="23">
        <f t="shared" si="6"/>
        <v>17.065148946277759</v>
      </c>
      <c r="M114" s="24">
        <f>1-_xlfn.PERCENTRANK.EXC([1]Sheet1!$AQ$2:$AQ$860,K114,2)</f>
        <v>0.94</v>
      </c>
      <c r="O114" s="27">
        <f t="shared" si="7"/>
        <v>1.4708339246857145</v>
      </c>
    </row>
    <row r="115" spans="2:15" x14ac:dyDescent="0.25">
      <c r="B115" s="5">
        <v>26324</v>
      </c>
      <c r="D115" s="4">
        <v>5</v>
      </c>
      <c r="E115" s="4">
        <v>0</v>
      </c>
      <c r="F115" s="23">
        <f t="shared" si="4"/>
        <v>1.524</v>
      </c>
      <c r="H115" s="4">
        <v>133</v>
      </c>
      <c r="I115" s="23">
        <f t="shared" si="5"/>
        <v>60.454545454545446</v>
      </c>
      <c r="K115" s="23">
        <f t="shared" si="6"/>
        <v>26.029092462225321</v>
      </c>
      <c r="M115" s="24">
        <f>1-_xlfn.PERCENTRANK.EXC([1]Sheet1!$AQ$2:$AQ$860,K115,2)</f>
        <v>0.18000000000000005</v>
      </c>
      <c r="O115" s="27">
        <f t="shared" si="7"/>
        <v>0.96430561443609053</v>
      </c>
    </row>
    <row r="116" spans="2:15" x14ac:dyDescent="0.25">
      <c r="B116" s="5">
        <v>26332</v>
      </c>
      <c r="D116" s="4">
        <v>5</v>
      </c>
      <c r="E116" s="4">
        <v>2</v>
      </c>
      <c r="F116" s="23">
        <f t="shared" si="4"/>
        <v>1.5748</v>
      </c>
      <c r="H116" s="4">
        <v>160</v>
      </c>
      <c r="I116" s="23">
        <f t="shared" si="5"/>
        <v>72.72727272727272</v>
      </c>
      <c r="K116" s="23">
        <f t="shared" si="6"/>
        <v>29.32557184762463</v>
      </c>
      <c r="M116" s="24">
        <f>1-_xlfn.PERCENTRANK.EXC([1]Sheet1!$AQ$2:$AQ$860,K116,2)</f>
        <v>6.9999999999999951E-2</v>
      </c>
      <c r="O116" s="27">
        <f t="shared" si="7"/>
        <v>0.8559082881800002</v>
      </c>
    </row>
    <row r="117" spans="2:15" x14ac:dyDescent="0.25">
      <c r="B117" s="5">
        <v>26334</v>
      </c>
      <c r="D117" s="4">
        <v>5</v>
      </c>
      <c r="E117" s="4">
        <v>6</v>
      </c>
      <c r="F117" s="23">
        <f t="shared" si="4"/>
        <v>1.6764000000000001</v>
      </c>
      <c r="H117" s="4">
        <v>109</v>
      </c>
      <c r="I117" s="23">
        <f t="shared" si="5"/>
        <v>49.54545454545454</v>
      </c>
      <c r="K117" s="23">
        <f t="shared" si="6"/>
        <v>17.629845761402848</v>
      </c>
      <c r="M117" s="24">
        <f>1-_xlfn.PERCENTRANK.EXC([1]Sheet1!$AQ$2:$AQ$860,K117,2)</f>
        <v>0.9</v>
      </c>
      <c r="O117" s="27">
        <f t="shared" si="7"/>
        <v>1.4237220415706426</v>
      </c>
    </row>
    <row r="118" spans="2:15" x14ac:dyDescent="0.25">
      <c r="B118" s="5">
        <v>26340</v>
      </c>
      <c r="D118" s="4">
        <v>5</v>
      </c>
      <c r="E118" s="4">
        <v>0</v>
      </c>
      <c r="F118" s="23">
        <f t="shared" si="4"/>
        <v>1.524</v>
      </c>
      <c r="H118" s="4">
        <v>138</v>
      </c>
      <c r="I118" s="23">
        <f t="shared" si="5"/>
        <v>62.72727272727272</v>
      </c>
      <c r="K118" s="23">
        <f t="shared" si="6"/>
        <v>27.007629772835298</v>
      </c>
      <c r="M118" s="24">
        <f>1-_xlfn.PERCENTRANK.EXC([1]Sheet1!$AQ$2:$AQ$860,K118,2)</f>
        <v>0.14000000000000001</v>
      </c>
      <c r="O118" s="27">
        <f t="shared" si="7"/>
        <v>0.92936700521739157</v>
      </c>
    </row>
    <row r="119" spans="2:15" x14ac:dyDescent="0.25">
      <c r="B119" s="5">
        <v>26342</v>
      </c>
      <c r="D119" s="4">
        <v>5</v>
      </c>
      <c r="E119" s="4">
        <v>1.5</v>
      </c>
      <c r="F119" s="23">
        <f t="shared" si="4"/>
        <v>1.5621</v>
      </c>
      <c r="H119" s="4">
        <v>140</v>
      </c>
      <c r="I119" s="23">
        <f t="shared" si="5"/>
        <v>63.636363636363633</v>
      </c>
      <c r="K119" s="23">
        <f t="shared" si="6"/>
        <v>26.078805184608484</v>
      </c>
      <c r="M119" s="24">
        <f>1-_xlfn.PERCENTRANK.EXC([1]Sheet1!$AQ$2:$AQ$860,K119,2)</f>
        <v>0.18000000000000005</v>
      </c>
      <c r="O119" s="27">
        <f t="shared" si="7"/>
        <v>0.96246740685857168</v>
      </c>
    </row>
    <row r="120" spans="2:15" x14ac:dyDescent="0.25">
      <c r="B120" s="5">
        <v>26355</v>
      </c>
      <c r="D120" s="4">
        <v>5</v>
      </c>
      <c r="E120" s="4">
        <v>0</v>
      </c>
      <c r="F120" s="23">
        <f t="shared" si="4"/>
        <v>1.524</v>
      </c>
      <c r="H120" s="4">
        <v>130</v>
      </c>
      <c r="I120" s="23">
        <f t="shared" si="5"/>
        <v>59.090909090909086</v>
      </c>
      <c r="K120" s="23">
        <f t="shared" si="6"/>
        <v>25.441970075859338</v>
      </c>
      <c r="M120" s="24">
        <f>1-_xlfn.PERCENTRANK.EXC([1]Sheet1!$AQ$2:$AQ$860,K120,2)</f>
        <v>0.19999999999999996</v>
      </c>
      <c r="O120" s="27">
        <f t="shared" si="7"/>
        <v>0.98655882092307723</v>
      </c>
    </row>
    <row r="121" spans="2:15" x14ac:dyDescent="0.25">
      <c r="B121" s="5">
        <v>26373</v>
      </c>
      <c r="D121" s="4">
        <v>5</v>
      </c>
      <c r="E121" s="4">
        <v>5</v>
      </c>
      <c r="F121" s="23">
        <f t="shared" si="4"/>
        <v>1.651</v>
      </c>
      <c r="H121" s="4">
        <v>108</v>
      </c>
      <c r="I121" s="23">
        <f t="shared" si="5"/>
        <v>49.090909090909086</v>
      </c>
      <c r="K121" s="23">
        <f t="shared" si="6"/>
        <v>18.009718644504527</v>
      </c>
      <c r="M121" s="24">
        <f>1-_xlfn.PERCENTRANK.EXC([1]Sheet1!$AQ$2:$AQ$860,K121,2)</f>
        <v>0.87</v>
      </c>
      <c r="O121" s="27">
        <f t="shared" si="7"/>
        <v>1.393691955740741</v>
      </c>
    </row>
    <row r="122" spans="2:15" x14ac:dyDescent="0.25">
      <c r="B122" s="5">
        <v>26374</v>
      </c>
      <c r="D122" s="4">
        <v>5</v>
      </c>
      <c r="E122" s="4">
        <v>3</v>
      </c>
      <c r="F122" s="23">
        <f t="shared" si="4"/>
        <v>1.6002000000000001</v>
      </c>
      <c r="H122" s="4">
        <v>95</v>
      </c>
      <c r="I122" s="23">
        <f t="shared" si="5"/>
        <v>43.18181818181818</v>
      </c>
      <c r="K122" s="23">
        <f t="shared" si="6"/>
        <v>16.863681543391856</v>
      </c>
      <c r="M122" s="24">
        <f>1-_xlfn.PERCENTRANK.EXC([1]Sheet1!$AQ$2:$AQ$860,K122,2)</f>
        <v>0.95</v>
      </c>
      <c r="O122" s="27">
        <f t="shared" si="7"/>
        <v>1.4884057158821054</v>
      </c>
    </row>
    <row r="123" spans="2:15" x14ac:dyDescent="0.25">
      <c r="B123" s="5">
        <v>26382</v>
      </c>
      <c r="D123" s="4">
        <v>5</v>
      </c>
      <c r="E123" s="4">
        <v>4</v>
      </c>
      <c r="F123" s="23">
        <f t="shared" si="4"/>
        <v>1.6255999999999999</v>
      </c>
      <c r="H123" s="4">
        <v>113</v>
      </c>
      <c r="I123" s="23">
        <f t="shared" si="5"/>
        <v>51.36363636363636</v>
      </c>
      <c r="K123" s="23">
        <f t="shared" si="6"/>
        <v>19.436961814264535</v>
      </c>
      <c r="M123" s="24">
        <f>1-_xlfn.PERCENTRANK.EXC([1]Sheet1!$AQ$2:$AQ$860,K123,2)</f>
        <v>0.73</v>
      </c>
      <c r="O123" s="27">
        <f t="shared" si="7"/>
        <v>1.2913540830017702</v>
      </c>
    </row>
    <row r="124" spans="2:15" x14ac:dyDescent="0.25">
      <c r="B124" s="5">
        <v>26392</v>
      </c>
      <c r="D124" s="4">
        <v>5</v>
      </c>
      <c r="E124" s="4">
        <v>7</v>
      </c>
      <c r="F124" s="23">
        <f t="shared" si="4"/>
        <v>1.7018</v>
      </c>
      <c r="H124" s="4">
        <v>98</v>
      </c>
      <c r="I124" s="23">
        <f t="shared" si="5"/>
        <v>44.54545454545454</v>
      </c>
      <c r="K124" s="23">
        <f t="shared" si="6"/>
        <v>15.381063184816174</v>
      </c>
      <c r="M124" s="24">
        <f>1-_xlfn.PERCENTRANK.EXC([1]Sheet1!$AQ$2:$AQ$860,K124,2)</f>
        <v>1</v>
      </c>
      <c r="O124" s="27">
        <f t="shared" si="7"/>
        <v>1.6318767889061228</v>
      </c>
    </row>
    <row r="125" spans="2:15" x14ac:dyDescent="0.25">
      <c r="B125" s="5">
        <v>26414</v>
      </c>
      <c r="D125" s="4">
        <v>5</v>
      </c>
      <c r="E125" s="4">
        <v>4</v>
      </c>
      <c r="F125" s="23">
        <f t="shared" si="4"/>
        <v>1.6255999999999999</v>
      </c>
      <c r="H125" s="4">
        <v>101</v>
      </c>
      <c r="I125" s="23">
        <f t="shared" si="5"/>
        <v>45.909090909090907</v>
      </c>
      <c r="K125" s="23">
        <f t="shared" si="6"/>
        <v>17.37285967469662</v>
      </c>
      <c r="M125" s="24">
        <f>1-_xlfn.PERCENTRANK.EXC([1]Sheet1!$AQ$2:$AQ$860,K125,2)</f>
        <v>0.92999999999999994</v>
      </c>
      <c r="O125" s="27">
        <f t="shared" si="7"/>
        <v>1.4447822908831685</v>
      </c>
    </row>
    <row r="126" spans="2:15" x14ac:dyDescent="0.25">
      <c r="B126" s="5">
        <v>26420</v>
      </c>
      <c r="D126" s="4">
        <v>5</v>
      </c>
      <c r="E126" s="4">
        <v>4</v>
      </c>
      <c r="F126" s="23">
        <f t="shared" si="4"/>
        <v>1.6255999999999999</v>
      </c>
      <c r="H126" s="4">
        <v>116</v>
      </c>
      <c r="I126" s="23">
        <f t="shared" si="5"/>
        <v>52.72727272727272</v>
      </c>
      <c r="K126" s="23">
        <f t="shared" si="6"/>
        <v>19.952987349156516</v>
      </c>
      <c r="M126" s="24">
        <f>1-_xlfn.PERCENTRANK.EXC([1]Sheet1!$AQ$2:$AQ$860,K126,2)</f>
        <v>0.65</v>
      </c>
      <c r="O126" s="27">
        <f t="shared" si="7"/>
        <v>1.257956994648276</v>
      </c>
    </row>
    <row r="127" spans="2:15" x14ac:dyDescent="0.25">
      <c r="B127" s="5">
        <v>26423</v>
      </c>
      <c r="D127" s="4">
        <v>5</v>
      </c>
      <c r="E127" s="4">
        <v>4</v>
      </c>
      <c r="F127" s="23">
        <f t="shared" si="4"/>
        <v>1.6255999999999999</v>
      </c>
      <c r="H127" s="4">
        <v>183</v>
      </c>
      <c r="I127" s="23">
        <f t="shared" si="5"/>
        <v>83.181818181818173</v>
      </c>
      <c r="K127" s="23">
        <f t="shared" si="6"/>
        <v>31.477557628410707</v>
      </c>
      <c r="M127" s="24">
        <f>1-_xlfn.PERCENTRANK.EXC([1]Sheet1!$AQ$2:$AQ$860,K127,2)</f>
        <v>5.0000000000000044E-2</v>
      </c>
      <c r="O127" s="27">
        <f t="shared" si="7"/>
        <v>0.79739350480437177</v>
      </c>
    </row>
    <row r="128" spans="2:15" x14ac:dyDescent="0.25">
      <c r="B128" s="5">
        <v>26437</v>
      </c>
      <c r="D128" s="4">
        <v>4</v>
      </c>
      <c r="E128" s="4">
        <v>11</v>
      </c>
      <c r="F128" s="23">
        <f t="shared" si="4"/>
        <v>1.4986000000000002</v>
      </c>
      <c r="H128" s="4">
        <v>130</v>
      </c>
      <c r="I128" s="23">
        <f t="shared" si="5"/>
        <v>59.090909090909086</v>
      </c>
      <c r="K128" s="23">
        <f t="shared" si="6"/>
        <v>26.311718550156165</v>
      </c>
      <c r="M128" s="24">
        <f>1-_xlfn.PERCENTRANK.EXC([1]Sheet1!$AQ$2:$AQ$860,K128,2)</f>
        <v>0.17000000000000004</v>
      </c>
      <c r="O128" s="27">
        <f t="shared" si="7"/>
        <v>0.95394757100923111</v>
      </c>
    </row>
    <row r="129" spans="2:15" x14ac:dyDescent="0.25">
      <c r="B129" s="5">
        <v>26450</v>
      </c>
      <c r="D129" s="4">
        <v>5</v>
      </c>
      <c r="E129" s="4">
        <v>9</v>
      </c>
      <c r="F129" s="23">
        <f t="shared" si="4"/>
        <v>1.7525999999999999</v>
      </c>
      <c r="H129" s="4">
        <v>141</v>
      </c>
      <c r="I129" s="23">
        <f t="shared" si="5"/>
        <v>64.090909090909079</v>
      </c>
      <c r="K129" s="23">
        <f t="shared" si="6"/>
        <v>20.865597095804375</v>
      </c>
      <c r="M129" s="24">
        <f>1-_xlfn.PERCENTRANK.EXC([1]Sheet1!$AQ$2:$AQ$860,K129,2)</f>
        <v>0.55000000000000004</v>
      </c>
      <c r="O129" s="27">
        <f t="shared" si="7"/>
        <v>1.2029370587744683</v>
      </c>
    </row>
    <row r="130" spans="2:15" x14ac:dyDescent="0.25">
      <c r="B130" s="5">
        <v>26451</v>
      </c>
      <c r="D130" s="4">
        <v>5</v>
      </c>
      <c r="E130" s="4">
        <v>5</v>
      </c>
      <c r="F130" s="23">
        <f t="shared" si="4"/>
        <v>1.651</v>
      </c>
      <c r="H130" s="4">
        <v>108</v>
      </c>
      <c r="I130" s="23">
        <f t="shared" si="5"/>
        <v>49.090909090909086</v>
      </c>
      <c r="K130" s="23">
        <f t="shared" si="6"/>
        <v>18.009718644504527</v>
      </c>
      <c r="M130" s="24">
        <f>1-_xlfn.PERCENTRANK.EXC([1]Sheet1!$AQ$2:$AQ$860,K130,2)</f>
        <v>0.87</v>
      </c>
      <c r="O130" s="27">
        <f t="shared" si="7"/>
        <v>1.393691955740741</v>
      </c>
    </row>
    <row r="131" spans="2:15" x14ac:dyDescent="0.25">
      <c r="B131" s="5">
        <v>26456</v>
      </c>
      <c r="D131" s="4">
        <v>5</v>
      </c>
      <c r="E131" s="4">
        <v>2.5</v>
      </c>
      <c r="F131" s="23">
        <f t="shared" si="4"/>
        <v>1.5874999999999999</v>
      </c>
      <c r="H131" s="4">
        <v>203</v>
      </c>
      <c r="I131" s="23">
        <f t="shared" si="5"/>
        <v>92.272727272727266</v>
      </c>
      <c r="K131" s="23">
        <f t="shared" si="6"/>
        <v>36.613891409601003</v>
      </c>
      <c r="M131" s="24">
        <f>1-_xlfn.PERCENTRANK.EXC([1]Sheet1!$AQ$2:$AQ$860,K131,2)</f>
        <v>2.0000000000000018E-2</v>
      </c>
      <c r="O131" s="27">
        <f t="shared" si="7"/>
        <v>0.68553215825123148</v>
      </c>
    </row>
    <row r="132" spans="2:15" x14ac:dyDescent="0.25">
      <c r="B132" s="5">
        <v>26461</v>
      </c>
      <c r="D132" s="4">
        <v>5</v>
      </c>
      <c r="E132" s="4">
        <v>5</v>
      </c>
      <c r="F132" s="23">
        <f t="shared" si="4"/>
        <v>1.651</v>
      </c>
      <c r="H132" s="4">
        <v>164</v>
      </c>
      <c r="I132" s="23">
        <f t="shared" si="5"/>
        <v>74.545454545454533</v>
      </c>
      <c r="K132" s="23">
        <f t="shared" si="6"/>
        <v>27.348091274988352</v>
      </c>
      <c r="M132" s="24">
        <f>1-_xlfn.PERCENTRANK.EXC([1]Sheet1!$AQ$2:$AQ$860,K132,2)</f>
        <v>0.13</v>
      </c>
      <c r="O132" s="27">
        <f t="shared" si="7"/>
        <v>0.91779714158536618</v>
      </c>
    </row>
    <row r="133" spans="2:15" x14ac:dyDescent="0.25">
      <c r="B133" s="5">
        <v>26465</v>
      </c>
      <c r="D133" s="4">
        <v>5</v>
      </c>
      <c r="E133" s="4">
        <v>1</v>
      </c>
      <c r="F133" s="23">
        <f t="shared" ref="F133:F159" si="8">(D133*0.3048)+(E133*0.0254)</f>
        <v>1.5494000000000001</v>
      </c>
      <c r="H133" s="4">
        <v>121</v>
      </c>
      <c r="I133" s="23">
        <f t="shared" ref="I133:I159" si="9">H133/2.2</f>
        <v>54.999999999999993</v>
      </c>
      <c r="K133" s="23">
        <f t="shared" ref="K133:K159" si="10">I133/(F133^2)</f>
        <v>22.910553749083846</v>
      </c>
      <c r="M133" s="24">
        <f>1-_xlfn.PERCENTRANK.EXC([1]Sheet1!$AQ$2:$AQ$860,K133,2)</f>
        <v>0.35</v>
      </c>
      <c r="O133" s="27">
        <f t="shared" ref="O133:O159" si="11">25.1/K133</f>
        <v>1.0955649642909093</v>
      </c>
    </row>
    <row r="134" spans="2:15" x14ac:dyDescent="0.25">
      <c r="B134" s="5">
        <v>26469</v>
      </c>
      <c r="D134" s="4">
        <v>5</v>
      </c>
      <c r="E134" s="4">
        <v>2</v>
      </c>
      <c r="F134" s="23">
        <f t="shared" si="8"/>
        <v>1.5748</v>
      </c>
      <c r="H134" s="4">
        <v>99</v>
      </c>
      <c r="I134" s="23">
        <f t="shared" si="9"/>
        <v>44.999999999999993</v>
      </c>
      <c r="K134" s="23">
        <f t="shared" si="10"/>
        <v>18.145197580717738</v>
      </c>
      <c r="M134" s="24">
        <f>1-_xlfn.PERCENTRANK.EXC([1]Sheet1!$AQ$2:$AQ$860,K134,2)</f>
        <v>0.86</v>
      </c>
      <c r="O134" s="27">
        <f t="shared" si="11"/>
        <v>1.3832861223111115</v>
      </c>
    </row>
    <row r="135" spans="2:15" x14ac:dyDescent="0.25">
      <c r="B135" s="5">
        <v>26475</v>
      </c>
      <c r="D135" s="4">
        <v>5</v>
      </c>
      <c r="E135" s="4">
        <v>1</v>
      </c>
      <c r="F135" s="23">
        <f t="shared" si="8"/>
        <v>1.5494000000000001</v>
      </c>
      <c r="H135" s="4">
        <v>108</v>
      </c>
      <c r="I135" s="23">
        <f t="shared" si="9"/>
        <v>49.090909090909086</v>
      </c>
      <c r="K135" s="23">
        <f t="shared" si="10"/>
        <v>20.449089296702937</v>
      </c>
      <c r="M135" s="24">
        <f>1-_xlfn.PERCENTRANK.EXC([1]Sheet1!$AQ$2:$AQ$860,K135,2)</f>
        <v>0.59000000000000008</v>
      </c>
      <c r="O135" s="27">
        <f t="shared" si="11"/>
        <v>1.2274385248074076</v>
      </c>
    </row>
    <row r="136" spans="2:15" x14ac:dyDescent="0.25">
      <c r="B136" s="5">
        <v>26476</v>
      </c>
      <c r="D136" s="4">
        <v>5</v>
      </c>
      <c r="E136" s="4">
        <v>1</v>
      </c>
      <c r="F136" s="23">
        <f t="shared" si="8"/>
        <v>1.5494000000000001</v>
      </c>
      <c r="H136" s="4">
        <v>122</v>
      </c>
      <c r="I136" s="23">
        <f t="shared" si="9"/>
        <v>55.454545454545453</v>
      </c>
      <c r="K136" s="23">
        <f t="shared" si="10"/>
        <v>23.099897168497762</v>
      </c>
      <c r="M136" s="24">
        <f>1-_xlfn.PERCENTRANK.EXC([1]Sheet1!$AQ$2:$AQ$860,K136,2)</f>
        <v>0.32999999999999996</v>
      </c>
      <c r="O136" s="27">
        <f t="shared" si="11"/>
        <v>1.0865849236000003</v>
      </c>
    </row>
    <row r="137" spans="2:15" x14ac:dyDescent="0.25">
      <c r="B137" s="5">
        <v>26478</v>
      </c>
      <c r="D137" s="4">
        <v>5</v>
      </c>
      <c r="E137" s="4">
        <v>1</v>
      </c>
      <c r="F137" s="23">
        <f t="shared" si="8"/>
        <v>1.5494000000000001</v>
      </c>
      <c r="H137" s="4">
        <v>99</v>
      </c>
      <c r="I137" s="23">
        <f t="shared" si="9"/>
        <v>44.999999999999993</v>
      </c>
      <c r="K137" s="23">
        <f t="shared" si="10"/>
        <v>18.744998521977692</v>
      </c>
      <c r="M137" s="24">
        <f>1-_xlfn.PERCENTRANK.EXC([1]Sheet1!$AQ$2:$AQ$860,K137,2)</f>
        <v>0.81</v>
      </c>
      <c r="O137" s="27">
        <f t="shared" si="11"/>
        <v>1.3390238452444447</v>
      </c>
    </row>
    <row r="138" spans="2:15" x14ac:dyDescent="0.25">
      <c r="B138" s="5">
        <v>26493</v>
      </c>
      <c r="D138" s="4">
        <v>5</v>
      </c>
      <c r="E138" s="4">
        <v>1</v>
      </c>
      <c r="F138" s="23">
        <f t="shared" si="8"/>
        <v>1.5494000000000001</v>
      </c>
      <c r="H138" s="4">
        <v>104</v>
      </c>
      <c r="I138" s="23">
        <f t="shared" si="9"/>
        <v>47.272727272727266</v>
      </c>
      <c r="K138" s="23">
        <f t="shared" si="10"/>
        <v>19.691715619047272</v>
      </c>
      <c r="M138" s="24">
        <f>1-_xlfn.PERCENTRANK.EXC([1]Sheet1!$AQ$2:$AQ$860,K138,2)</f>
        <v>0.7</v>
      </c>
      <c r="O138" s="27">
        <f t="shared" si="11"/>
        <v>1.2746476988384619</v>
      </c>
    </row>
    <row r="139" spans="2:15" x14ac:dyDescent="0.25">
      <c r="B139" s="5">
        <v>26510</v>
      </c>
      <c r="D139" s="4">
        <v>5</v>
      </c>
      <c r="E139" s="4">
        <v>0.5</v>
      </c>
      <c r="F139" s="23">
        <f t="shared" si="8"/>
        <v>1.5367</v>
      </c>
      <c r="H139" s="4">
        <v>117</v>
      </c>
      <c r="I139" s="23">
        <f t="shared" si="9"/>
        <v>53.18181818181818</v>
      </c>
      <c r="K139" s="23">
        <f t="shared" si="10"/>
        <v>22.520861429078415</v>
      </c>
      <c r="M139" s="24">
        <f>1-_xlfn.PERCENTRANK.EXC([1]Sheet1!$AQ$2:$AQ$860,K139,2)</f>
        <v>0.38</v>
      </c>
      <c r="O139" s="27">
        <f t="shared" si="11"/>
        <v>1.1145221988529916</v>
      </c>
    </row>
    <row r="140" spans="2:15" x14ac:dyDescent="0.25">
      <c r="B140" s="5">
        <v>26519</v>
      </c>
      <c r="D140" s="4">
        <v>5</v>
      </c>
      <c r="E140" s="4">
        <v>7</v>
      </c>
      <c r="F140" s="23">
        <f t="shared" si="8"/>
        <v>1.7018</v>
      </c>
      <c r="H140" s="4">
        <v>158</v>
      </c>
      <c r="I140" s="23">
        <f t="shared" si="9"/>
        <v>71.818181818181813</v>
      </c>
      <c r="K140" s="23">
        <f t="shared" si="10"/>
        <v>24.798040644907712</v>
      </c>
      <c r="M140" s="24">
        <f>1-_xlfn.PERCENTRANK.EXC([1]Sheet1!$AQ$2:$AQ$860,K140,2)</f>
        <v>0.21999999999999997</v>
      </c>
      <c r="O140" s="27">
        <f t="shared" si="11"/>
        <v>1.0121767424860761</v>
      </c>
    </row>
    <row r="141" spans="2:15" x14ac:dyDescent="0.25">
      <c r="B141" s="5">
        <v>26532</v>
      </c>
      <c r="D141" s="4">
        <v>5</v>
      </c>
      <c r="E141" s="4">
        <v>3</v>
      </c>
      <c r="F141" s="23">
        <f t="shared" si="8"/>
        <v>1.6002000000000001</v>
      </c>
      <c r="H141" s="4">
        <v>143</v>
      </c>
      <c r="I141" s="23">
        <f t="shared" si="9"/>
        <v>65</v>
      </c>
      <c r="K141" s="23">
        <f t="shared" si="10"/>
        <v>25.384278533737213</v>
      </c>
      <c r="M141" s="24">
        <f>1-_xlfn.PERCENTRANK.EXC([1]Sheet1!$AQ$2:$AQ$860,K141,2)</f>
        <v>0.19999999999999996</v>
      </c>
      <c r="O141" s="27">
        <f t="shared" si="11"/>
        <v>0.98880100006153859</v>
      </c>
    </row>
    <row r="142" spans="2:15" x14ac:dyDescent="0.25">
      <c r="B142" s="5">
        <v>26563</v>
      </c>
      <c r="D142" s="4">
        <v>5</v>
      </c>
      <c r="E142" s="4">
        <v>0</v>
      </c>
      <c r="F142" s="23">
        <f t="shared" si="8"/>
        <v>1.524</v>
      </c>
      <c r="H142" s="4">
        <v>103</v>
      </c>
      <c r="I142" s="23">
        <f t="shared" si="9"/>
        <v>46.818181818181813</v>
      </c>
      <c r="K142" s="23">
        <f t="shared" si="10"/>
        <v>20.157868598565475</v>
      </c>
      <c r="M142" s="24">
        <f>1-_xlfn.PERCENTRANK.EXC([1]Sheet1!$AQ$2:$AQ$860,K142,2)</f>
        <v>0.62</v>
      </c>
      <c r="O142" s="27">
        <f t="shared" si="11"/>
        <v>1.2451713273786411</v>
      </c>
    </row>
    <row r="143" spans="2:15" x14ac:dyDescent="0.25">
      <c r="B143" s="5">
        <v>26565</v>
      </c>
      <c r="D143" s="4">
        <v>5</v>
      </c>
      <c r="E143" s="4">
        <v>6</v>
      </c>
      <c r="F143" s="23">
        <f t="shared" si="8"/>
        <v>1.6764000000000001</v>
      </c>
      <c r="H143" s="4">
        <v>126</v>
      </c>
      <c r="I143" s="23">
        <f t="shared" si="9"/>
        <v>57.272727272727266</v>
      </c>
      <c r="K143" s="23">
        <f t="shared" si="10"/>
        <v>20.37945473336476</v>
      </c>
      <c r="M143" s="24">
        <f>1-_xlfn.PERCENTRANK.EXC([1]Sheet1!$AQ$2:$AQ$860,K143,2)</f>
        <v>0.6</v>
      </c>
      <c r="O143" s="27">
        <f t="shared" si="11"/>
        <v>1.2316325597714288</v>
      </c>
    </row>
    <row r="144" spans="2:15" x14ac:dyDescent="0.25">
      <c r="B144" s="5">
        <v>26575</v>
      </c>
      <c r="D144" s="4">
        <v>5</v>
      </c>
      <c r="E144" s="4">
        <v>6</v>
      </c>
      <c r="F144" s="23">
        <f t="shared" si="8"/>
        <v>1.6764000000000001</v>
      </c>
      <c r="H144" s="4">
        <v>126</v>
      </c>
      <c r="I144" s="23">
        <f t="shared" si="9"/>
        <v>57.272727272727266</v>
      </c>
      <c r="K144" s="23">
        <f t="shared" si="10"/>
        <v>20.37945473336476</v>
      </c>
      <c r="M144" s="24">
        <f>1-_xlfn.PERCENTRANK.EXC([1]Sheet1!$AQ$2:$AQ$860,K144,2)</f>
        <v>0.6</v>
      </c>
      <c r="O144" s="27">
        <f t="shared" si="11"/>
        <v>1.2316325597714288</v>
      </c>
    </row>
    <row r="145" spans="2:15" x14ac:dyDescent="0.25">
      <c r="B145" s="5">
        <v>26580</v>
      </c>
      <c r="D145" s="4">
        <v>5</v>
      </c>
      <c r="E145" s="4">
        <v>2</v>
      </c>
      <c r="F145" s="23">
        <f t="shared" si="8"/>
        <v>1.5748</v>
      </c>
      <c r="H145" s="4">
        <v>112</v>
      </c>
      <c r="I145" s="23">
        <f t="shared" si="9"/>
        <v>50.909090909090907</v>
      </c>
      <c r="K145" s="23">
        <f t="shared" si="10"/>
        <v>20.527900293337243</v>
      </c>
      <c r="M145" s="24">
        <f>1-_xlfn.PERCENTRANK.EXC([1]Sheet1!$AQ$2:$AQ$860,K145,2)</f>
        <v>0.58000000000000007</v>
      </c>
      <c r="O145" s="27">
        <f t="shared" si="11"/>
        <v>1.2227261259714286</v>
      </c>
    </row>
    <row r="146" spans="2:15" x14ac:dyDescent="0.25">
      <c r="B146" s="5">
        <v>26597</v>
      </c>
      <c r="D146" s="4">
        <v>5</v>
      </c>
      <c r="E146" s="4">
        <v>1</v>
      </c>
      <c r="F146" s="23">
        <f t="shared" si="8"/>
        <v>1.5494000000000001</v>
      </c>
      <c r="H146" s="4">
        <v>185</v>
      </c>
      <c r="I146" s="23">
        <f t="shared" si="9"/>
        <v>84.090909090909079</v>
      </c>
      <c r="K146" s="23">
        <f t="shared" si="10"/>
        <v>35.028532591574475</v>
      </c>
      <c r="M146" s="24">
        <f>1-_xlfn.PERCENTRANK.EXC([1]Sheet1!$AQ$2:$AQ$860,K146,2)</f>
        <v>2.0000000000000018E-2</v>
      </c>
      <c r="O146" s="27">
        <f t="shared" si="11"/>
        <v>0.71655870637405417</v>
      </c>
    </row>
    <row r="147" spans="2:15" x14ac:dyDescent="0.25">
      <c r="B147" s="5">
        <v>26617</v>
      </c>
      <c r="D147" s="4">
        <v>5</v>
      </c>
      <c r="E147" s="4">
        <v>4</v>
      </c>
      <c r="F147" s="23">
        <f t="shared" si="8"/>
        <v>1.6255999999999999</v>
      </c>
      <c r="H147" s="4">
        <v>158</v>
      </c>
      <c r="I147" s="23">
        <f t="shared" si="9"/>
        <v>71.818181818181813</v>
      </c>
      <c r="K147" s="23">
        <f t="shared" si="10"/>
        <v>27.17734483764422</v>
      </c>
      <c r="M147" s="24">
        <f>1-_xlfn.PERCENTRANK.EXC([1]Sheet1!$AQ$2:$AQ$860,K147,2)</f>
        <v>0.14000000000000001</v>
      </c>
      <c r="O147" s="27">
        <f t="shared" si="11"/>
        <v>0.92356336315949372</v>
      </c>
    </row>
    <row r="148" spans="2:15" x14ac:dyDescent="0.25">
      <c r="B148" s="5">
        <v>26618</v>
      </c>
      <c r="D148" s="4">
        <v>5</v>
      </c>
      <c r="E148" s="4">
        <v>6</v>
      </c>
      <c r="F148" s="23">
        <f t="shared" si="8"/>
        <v>1.6764000000000001</v>
      </c>
      <c r="H148" s="4">
        <v>130</v>
      </c>
      <c r="I148" s="23">
        <f t="shared" si="9"/>
        <v>59.090909090909086</v>
      </c>
      <c r="K148" s="23">
        <f t="shared" si="10"/>
        <v>21.026421550296977</v>
      </c>
      <c r="M148" s="24">
        <f>1-_xlfn.PERCENTRANK.EXC([1]Sheet1!$AQ$2:$AQ$860,K148,2)</f>
        <v>0.53</v>
      </c>
      <c r="O148" s="27">
        <f t="shared" si="11"/>
        <v>1.1937361733169232</v>
      </c>
    </row>
    <row r="149" spans="2:15" x14ac:dyDescent="0.25">
      <c r="B149" s="5">
        <v>26657</v>
      </c>
      <c r="D149" s="4">
        <v>5</v>
      </c>
      <c r="E149" s="4">
        <v>0</v>
      </c>
      <c r="F149" s="23">
        <f t="shared" si="8"/>
        <v>1.524</v>
      </c>
      <c r="H149" s="4">
        <v>86</v>
      </c>
      <c r="I149" s="23">
        <f t="shared" si="9"/>
        <v>39.090909090909086</v>
      </c>
      <c r="K149" s="23">
        <f t="shared" si="10"/>
        <v>16.830841742491561</v>
      </c>
      <c r="M149" s="24">
        <f>1-_xlfn.PERCENTRANK.EXC([1]Sheet1!$AQ$2:$AQ$860,K149,2)</f>
        <v>0.95</v>
      </c>
      <c r="O149" s="27">
        <f t="shared" si="11"/>
        <v>1.4913098455813958</v>
      </c>
    </row>
    <row r="150" spans="2:15" x14ac:dyDescent="0.25">
      <c r="B150" s="5">
        <v>26659</v>
      </c>
      <c r="D150" s="4">
        <v>5</v>
      </c>
      <c r="E150" s="4">
        <v>4</v>
      </c>
      <c r="F150" s="23">
        <f t="shared" si="8"/>
        <v>1.6255999999999999</v>
      </c>
      <c r="H150" s="4">
        <v>179</v>
      </c>
      <c r="I150" s="23">
        <f t="shared" si="9"/>
        <v>81.36363636363636</v>
      </c>
      <c r="K150" s="23">
        <f t="shared" si="10"/>
        <v>30.789523581888073</v>
      </c>
      <c r="M150" s="24">
        <f>1-_xlfn.PERCENTRANK.EXC([1]Sheet1!$AQ$2:$AQ$860,K150,2)</f>
        <v>5.0000000000000044E-2</v>
      </c>
      <c r="O150" s="27">
        <f t="shared" si="11"/>
        <v>0.81521235407374304</v>
      </c>
    </row>
    <row r="151" spans="2:15" x14ac:dyDescent="0.25">
      <c r="B151" s="5">
        <v>26663</v>
      </c>
      <c r="D151" s="4">
        <v>5</v>
      </c>
      <c r="E151" s="4">
        <v>4</v>
      </c>
      <c r="F151" s="23">
        <f t="shared" si="8"/>
        <v>1.6255999999999999</v>
      </c>
      <c r="H151" s="4">
        <v>122</v>
      </c>
      <c r="I151" s="23">
        <f t="shared" si="9"/>
        <v>55.454545454545453</v>
      </c>
      <c r="K151" s="23">
        <f t="shared" si="10"/>
        <v>20.985038418940473</v>
      </c>
      <c r="M151" s="24">
        <f>1-_xlfn.PERCENTRANK.EXC([1]Sheet1!$AQ$2:$AQ$860,K151,2)</f>
        <v>0.54</v>
      </c>
      <c r="O151" s="27">
        <f t="shared" si="11"/>
        <v>1.1960902572065575</v>
      </c>
    </row>
    <row r="152" spans="2:15" x14ac:dyDescent="0.25">
      <c r="B152" s="5">
        <v>26675</v>
      </c>
      <c r="D152" s="4">
        <v>5</v>
      </c>
      <c r="E152" s="4">
        <v>3</v>
      </c>
      <c r="F152" s="23">
        <f t="shared" si="8"/>
        <v>1.6002000000000001</v>
      </c>
      <c r="H152" s="4">
        <v>116</v>
      </c>
      <c r="I152" s="23">
        <f t="shared" si="9"/>
        <v>52.72727272727272</v>
      </c>
      <c r="K152" s="23">
        <f t="shared" si="10"/>
        <v>20.591442726667946</v>
      </c>
      <c r="M152" s="24">
        <f>1-_xlfn.PERCENTRANK.EXC([1]Sheet1!$AQ$2:$AQ$860,K152,2)</f>
        <v>0.58000000000000007</v>
      </c>
      <c r="O152" s="27">
        <f t="shared" si="11"/>
        <v>1.218952956972414</v>
      </c>
    </row>
    <row r="153" spans="2:15" x14ac:dyDescent="0.25">
      <c r="B153" s="5">
        <v>26677</v>
      </c>
      <c r="D153" s="4">
        <v>5</v>
      </c>
      <c r="E153" s="4">
        <v>6</v>
      </c>
      <c r="F153" s="23">
        <f t="shared" si="8"/>
        <v>1.6764000000000001</v>
      </c>
      <c r="H153" s="4">
        <v>170</v>
      </c>
      <c r="I153" s="23">
        <f t="shared" si="9"/>
        <v>77.272727272727266</v>
      </c>
      <c r="K153" s="23">
        <f t="shared" si="10"/>
        <v>27.496089719619121</v>
      </c>
      <c r="M153" s="24">
        <f>1-_xlfn.PERCENTRANK.EXC([1]Sheet1!$AQ$2:$AQ$860,K153,2)</f>
        <v>0.12</v>
      </c>
      <c r="O153" s="27">
        <f t="shared" si="11"/>
        <v>0.91285707371294134</v>
      </c>
    </row>
    <row r="154" spans="2:15" x14ac:dyDescent="0.25">
      <c r="B154" s="5">
        <v>26679</v>
      </c>
      <c r="D154" s="4">
        <v>5</v>
      </c>
      <c r="E154" s="4">
        <v>2</v>
      </c>
      <c r="F154" s="23">
        <f t="shared" si="8"/>
        <v>1.5748</v>
      </c>
      <c r="H154" s="4">
        <v>110</v>
      </c>
      <c r="I154" s="23">
        <f t="shared" si="9"/>
        <v>49.999999999999993</v>
      </c>
      <c r="K154" s="23">
        <f t="shared" si="10"/>
        <v>20.161330645241932</v>
      </c>
      <c r="M154" s="24">
        <f>1-_xlfn.PERCENTRANK.EXC([1]Sheet1!$AQ$2:$AQ$860,K154,2)</f>
        <v>0.62</v>
      </c>
      <c r="O154" s="27">
        <f t="shared" si="11"/>
        <v>1.2449575100800003</v>
      </c>
    </row>
    <row r="155" spans="2:15" x14ac:dyDescent="0.25">
      <c r="B155" s="5">
        <v>26681</v>
      </c>
      <c r="D155" s="4">
        <v>5</v>
      </c>
      <c r="E155" s="4">
        <v>5</v>
      </c>
      <c r="F155" s="23">
        <f t="shared" si="8"/>
        <v>1.651</v>
      </c>
      <c r="H155" s="4">
        <v>159</v>
      </c>
      <c r="I155" s="23">
        <f t="shared" si="9"/>
        <v>72.272727272727266</v>
      </c>
      <c r="K155" s="23">
        <f t="shared" si="10"/>
        <v>26.514308004409443</v>
      </c>
      <c r="M155" s="24">
        <f>1-_xlfn.PERCENTRANK.EXC([1]Sheet1!$AQ$2:$AQ$860,K155,2)</f>
        <v>0.16000000000000003</v>
      </c>
      <c r="O155" s="27">
        <f t="shared" si="11"/>
        <v>0.94665868691823918</v>
      </c>
    </row>
    <row r="156" spans="2:15" x14ac:dyDescent="0.25">
      <c r="B156" s="5">
        <v>26707</v>
      </c>
      <c r="D156" s="4">
        <v>5</v>
      </c>
      <c r="E156" s="4">
        <v>2</v>
      </c>
      <c r="F156" s="23">
        <f t="shared" si="8"/>
        <v>1.5748</v>
      </c>
      <c r="H156" s="4">
        <v>107</v>
      </c>
      <c r="I156" s="23">
        <f t="shared" si="9"/>
        <v>48.636363636363633</v>
      </c>
      <c r="K156" s="23">
        <f t="shared" si="10"/>
        <v>19.611476173098971</v>
      </c>
      <c r="M156" s="24">
        <f>1-_xlfn.PERCENTRANK.EXC([1]Sheet1!$AQ$2:$AQ$860,K156,2)</f>
        <v>0.7</v>
      </c>
      <c r="O156" s="27">
        <f t="shared" si="11"/>
        <v>1.2798628608299067</v>
      </c>
    </row>
    <row r="157" spans="2:15" x14ac:dyDescent="0.25">
      <c r="B157" s="5">
        <v>26712</v>
      </c>
      <c r="D157" s="4">
        <v>5</v>
      </c>
      <c r="E157" s="4">
        <v>9</v>
      </c>
      <c r="F157" s="23">
        <f t="shared" si="8"/>
        <v>1.7525999999999999</v>
      </c>
      <c r="H157" s="4">
        <v>138</v>
      </c>
      <c r="I157" s="23">
        <f t="shared" si="9"/>
        <v>62.72727272727272</v>
      </c>
      <c r="K157" s="23">
        <f t="shared" si="10"/>
        <v>20.42164822142556</v>
      </c>
      <c r="M157" s="24">
        <f>1-_xlfn.PERCENTRANK.EXC([1]Sheet1!$AQ$2:$AQ$860,K157,2)</f>
        <v>0.59000000000000008</v>
      </c>
      <c r="O157" s="27">
        <f t="shared" si="11"/>
        <v>1.2290878644000001</v>
      </c>
    </row>
    <row r="158" spans="2:15" x14ac:dyDescent="0.25">
      <c r="B158" s="5">
        <v>26753</v>
      </c>
      <c r="D158" s="4">
        <v>5</v>
      </c>
      <c r="E158" s="4">
        <v>7</v>
      </c>
      <c r="F158" s="23">
        <f t="shared" si="8"/>
        <v>1.7018</v>
      </c>
      <c r="H158" s="4">
        <v>150</v>
      </c>
      <c r="I158" s="23">
        <f t="shared" si="9"/>
        <v>68.181818181818173</v>
      </c>
      <c r="K158" s="23">
        <f t="shared" si="10"/>
        <v>23.54244365022884</v>
      </c>
      <c r="M158" s="24">
        <f>1-_xlfn.PERCENTRANK.EXC([1]Sheet1!$AQ$2:$AQ$860,K158,2)</f>
        <v>0.30000000000000004</v>
      </c>
      <c r="O158" s="27">
        <f t="shared" si="11"/>
        <v>1.0661595020853334</v>
      </c>
    </row>
    <row r="159" spans="2:15" x14ac:dyDescent="0.25">
      <c r="B159" s="5">
        <v>28187</v>
      </c>
      <c r="D159" s="4">
        <v>5</v>
      </c>
      <c r="E159" s="4">
        <v>3</v>
      </c>
      <c r="F159" s="23">
        <f t="shared" si="8"/>
        <v>1.6002000000000001</v>
      </c>
      <c r="H159" s="4">
        <v>96</v>
      </c>
      <c r="I159" s="23">
        <f t="shared" si="9"/>
        <v>43.636363636363633</v>
      </c>
      <c r="K159" s="23">
        <f t="shared" si="10"/>
        <v>17.041193980690714</v>
      </c>
      <c r="M159" s="24">
        <f>1-_xlfn.PERCENTRANK.EXC([1]Sheet1!$AQ$2:$AQ$860,K159,2)</f>
        <v>0.94</v>
      </c>
      <c r="O159" s="27">
        <f t="shared" si="11"/>
        <v>1.4729014896750003</v>
      </c>
    </row>
    <row r="160" spans="2:15" x14ac:dyDescent="0.25">
      <c r="I160" s="23"/>
    </row>
  </sheetData>
  <mergeCells count="2">
    <mergeCell ref="D2:F2"/>
    <mergeCell ref="H2:I2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0"/>
  <sheetViews>
    <sheetView workbookViewId="0">
      <selection activeCell="P15" sqref="P15"/>
    </sheetView>
  </sheetViews>
  <sheetFormatPr defaultRowHeight="15" x14ac:dyDescent="0.25"/>
  <cols>
    <col min="1" max="1" width="9.140625" style="5"/>
    <col min="2" max="2" width="11" style="5" customWidth="1"/>
    <col min="3" max="3" width="9.140625" style="5"/>
    <col min="4" max="4" width="9.140625" style="4"/>
    <col min="5" max="5" width="9.28515625" style="4" customWidth="1"/>
    <col min="6" max="6" width="16.28515625" style="5" customWidth="1"/>
    <col min="7" max="7" width="9.140625" style="5"/>
    <col min="8" max="8" width="9.140625" style="4"/>
    <col min="9" max="12" width="9.140625" style="5"/>
    <col min="13" max="13" width="16.42578125" style="27" bestFit="1" customWidth="1"/>
    <col min="14" max="14" width="9.140625" style="5"/>
    <col min="15" max="15" width="29.140625" style="5" bestFit="1" customWidth="1"/>
    <col min="16" max="16384" width="9.140625" style="5"/>
  </cols>
  <sheetData>
    <row r="2" spans="2:15" ht="15.75" x14ac:dyDescent="0.25">
      <c r="B2" s="17"/>
      <c r="C2" s="17"/>
      <c r="D2" s="39" t="s">
        <v>69</v>
      </c>
      <c r="E2" s="39"/>
      <c r="F2" s="39"/>
      <c r="G2" s="17"/>
      <c r="H2" s="39" t="s">
        <v>73</v>
      </c>
      <c r="I2" s="39"/>
      <c r="J2" s="17"/>
      <c r="K2" s="15" t="s">
        <v>76</v>
      </c>
      <c r="L2" s="11"/>
      <c r="M2" s="30" t="s">
        <v>83</v>
      </c>
      <c r="N2" s="14"/>
      <c r="O2" s="26" t="s">
        <v>83</v>
      </c>
    </row>
    <row r="3" spans="2:15" ht="15.75" x14ac:dyDescent="0.25">
      <c r="B3" s="14" t="s">
        <v>48</v>
      </c>
      <c r="C3" s="17"/>
      <c r="D3" s="16" t="s">
        <v>70</v>
      </c>
      <c r="E3" s="16" t="s">
        <v>71</v>
      </c>
      <c r="F3" s="14" t="s">
        <v>72</v>
      </c>
      <c r="G3" s="14"/>
      <c r="H3" s="16" t="s">
        <v>74</v>
      </c>
      <c r="I3" s="14" t="s">
        <v>75</v>
      </c>
      <c r="J3" s="17"/>
      <c r="K3" s="14" t="s">
        <v>78</v>
      </c>
      <c r="M3" s="31" t="s">
        <v>86</v>
      </c>
      <c r="N3" s="14"/>
      <c r="O3" s="14" t="s">
        <v>88</v>
      </c>
    </row>
    <row r="4" spans="2:15" x14ac:dyDescent="0.25">
      <c r="B4" s="5">
        <v>21405</v>
      </c>
      <c r="D4" s="4">
        <v>5</v>
      </c>
      <c r="E4" s="4">
        <v>3</v>
      </c>
      <c r="F4" s="23">
        <f>(D4*0.3048)+(E4*0.0254)</f>
        <v>1.6002000000000001</v>
      </c>
      <c r="H4" s="4">
        <v>98</v>
      </c>
      <c r="I4" s="23">
        <f>H4/2.2</f>
        <v>44.54545454545454</v>
      </c>
      <c r="K4" s="23">
        <f>I4/(F4^2)</f>
        <v>17.396218855288438</v>
      </c>
      <c r="M4" s="27">
        <f>1-_xlfn.PERCENTRANK.EXC([1]Sheet1!$AQ$2:$AQ$860,K4,2)</f>
        <v>0.92</v>
      </c>
      <c r="O4" s="27">
        <f>25.1/K4</f>
        <v>1.4428422756000001</v>
      </c>
    </row>
    <row r="5" spans="2:15" x14ac:dyDescent="0.25">
      <c r="B5" s="5">
        <v>21665</v>
      </c>
      <c r="D5" s="4">
        <v>5</v>
      </c>
      <c r="E5" s="4">
        <v>8</v>
      </c>
      <c r="F5" s="23">
        <f t="shared" ref="F5:F68" si="0">(D5*0.3048)+(E5*0.0254)</f>
        <v>1.7272000000000001</v>
      </c>
      <c r="H5" s="4">
        <v>108</v>
      </c>
      <c r="I5" s="23">
        <f t="shared" ref="I5:I68" si="1">H5/2.2</f>
        <v>49.090909090909086</v>
      </c>
      <c r="K5" s="23">
        <f t="shared" ref="K5:K68" si="2">I5/(F5^2)</f>
        <v>16.455679341053553</v>
      </c>
      <c r="M5" s="27">
        <f>1-_xlfn.PERCENTRANK.EXC([1]Sheet1!$AQ$2:$AQ$860,K5,2)</f>
        <v>0.98</v>
      </c>
      <c r="O5" s="27">
        <f t="shared" ref="O5:O68" si="3">25.1/K5</f>
        <v>1.5253092552296299</v>
      </c>
    </row>
    <row r="6" spans="2:15" x14ac:dyDescent="0.25">
      <c r="B6" s="5">
        <v>21715</v>
      </c>
      <c r="D6" s="4">
        <v>5</v>
      </c>
      <c r="E6" s="4">
        <v>2</v>
      </c>
      <c r="F6" s="23">
        <f t="shared" si="0"/>
        <v>1.5748</v>
      </c>
      <c r="H6" s="4">
        <v>105</v>
      </c>
      <c r="I6" s="23">
        <f t="shared" si="1"/>
        <v>47.727272727272727</v>
      </c>
      <c r="K6" s="23">
        <f t="shared" si="2"/>
        <v>19.244906525003667</v>
      </c>
      <c r="M6" s="27">
        <f>1-_xlfn.PERCENTRANK.EXC([1]Sheet1!$AQ$2:$AQ$860,K6,2)</f>
        <v>0.76</v>
      </c>
      <c r="O6" s="27">
        <f t="shared" si="3"/>
        <v>1.3042412010361903</v>
      </c>
    </row>
    <row r="7" spans="2:15" x14ac:dyDescent="0.25">
      <c r="B7" s="5">
        <v>22072</v>
      </c>
      <c r="D7" s="4">
        <v>5</v>
      </c>
      <c r="E7" s="4">
        <v>6</v>
      </c>
      <c r="F7" s="23">
        <f t="shared" si="0"/>
        <v>1.6764000000000001</v>
      </c>
      <c r="H7" s="4">
        <v>110</v>
      </c>
      <c r="I7" s="23">
        <f t="shared" si="1"/>
        <v>49.999999999999993</v>
      </c>
      <c r="K7" s="23">
        <f t="shared" si="2"/>
        <v>17.791587465635899</v>
      </c>
      <c r="M7" s="27">
        <f>1-_xlfn.PERCENTRANK.EXC([1]Sheet1!$AQ$2:$AQ$860,K7,2)</f>
        <v>0.9</v>
      </c>
      <c r="O7" s="27">
        <f t="shared" si="3"/>
        <v>1.4107791139200005</v>
      </c>
    </row>
    <row r="8" spans="2:15" x14ac:dyDescent="0.25">
      <c r="B8" s="5">
        <v>22330</v>
      </c>
      <c r="D8" s="4">
        <v>5</v>
      </c>
      <c r="E8" s="4">
        <v>7</v>
      </c>
      <c r="F8" s="23">
        <f t="shared" si="0"/>
        <v>1.7018</v>
      </c>
      <c r="H8" s="4">
        <v>124</v>
      </c>
      <c r="I8" s="23">
        <f t="shared" si="1"/>
        <v>56.36363636363636</v>
      </c>
      <c r="K8" s="23">
        <f t="shared" si="2"/>
        <v>19.461753417522509</v>
      </c>
      <c r="M8" s="27">
        <f>1-_xlfn.PERCENTRANK.EXC([1]Sheet1!$AQ$2:$AQ$860,K8,2)</f>
        <v>0.73</v>
      </c>
      <c r="O8" s="27">
        <f t="shared" si="3"/>
        <v>1.2897090751032259</v>
      </c>
    </row>
    <row r="9" spans="2:15" x14ac:dyDescent="0.25">
      <c r="B9" s="5">
        <v>23772</v>
      </c>
      <c r="D9" s="4">
        <v>5</v>
      </c>
      <c r="E9" s="4">
        <v>2</v>
      </c>
      <c r="F9" s="23">
        <f t="shared" si="0"/>
        <v>1.5748</v>
      </c>
      <c r="H9" s="4">
        <v>98</v>
      </c>
      <c r="I9" s="23">
        <f t="shared" si="1"/>
        <v>44.54545454545454</v>
      </c>
      <c r="K9" s="23">
        <f t="shared" si="2"/>
        <v>17.961912756670085</v>
      </c>
      <c r="M9" s="27">
        <f>1-_xlfn.PERCENTRANK.EXC([1]Sheet1!$AQ$2:$AQ$860,K9,2)</f>
        <v>0.88</v>
      </c>
      <c r="O9" s="27">
        <f t="shared" si="3"/>
        <v>1.3974012868244901</v>
      </c>
    </row>
    <row r="10" spans="2:15" x14ac:dyDescent="0.25">
      <c r="B10" s="5">
        <v>23874</v>
      </c>
      <c r="D10" s="4">
        <v>5</v>
      </c>
      <c r="E10" s="4">
        <v>6</v>
      </c>
      <c r="F10" s="23">
        <f t="shared" si="0"/>
        <v>1.6764000000000001</v>
      </c>
      <c r="H10" s="4">
        <v>126</v>
      </c>
      <c r="I10" s="23">
        <f t="shared" si="1"/>
        <v>57.272727272727266</v>
      </c>
      <c r="K10" s="23">
        <f t="shared" si="2"/>
        <v>20.37945473336476</v>
      </c>
      <c r="M10" s="27">
        <f>1-_xlfn.PERCENTRANK.EXC([1]Sheet1!$AQ$2:$AQ$860,K10,2)</f>
        <v>0.6</v>
      </c>
      <c r="O10" s="27">
        <f t="shared" si="3"/>
        <v>1.2316325597714288</v>
      </c>
    </row>
    <row r="11" spans="2:15" x14ac:dyDescent="0.25">
      <c r="B11" s="5">
        <v>23976</v>
      </c>
      <c r="D11" s="4">
        <v>5</v>
      </c>
      <c r="E11" s="4">
        <v>6</v>
      </c>
      <c r="F11" s="23">
        <f t="shared" si="0"/>
        <v>1.6764000000000001</v>
      </c>
      <c r="H11" s="4">
        <v>133</v>
      </c>
      <c r="I11" s="23">
        <f t="shared" si="1"/>
        <v>60.454545454545446</v>
      </c>
      <c r="K11" s="23">
        <f t="shared" si="2"/>
        <v>21.511646662996135</v>
      </c>
      <c r="M11" s="27">
        <f>1-_xlfn.PERCENTRANK.EXC([1]Sheet1!$AQ$2:$AQ$860,K11,2)</f>
        <v>0.47</v>
      </c>
      <c r="O11" s="27">
        <f t="shared" si="3"/>
        <v>1.1668097934676696</v>
      </c>
    </row>
    <row r="12" spans="2:15" x14ac:dyDescent="0.25">
      <c r="B12" s="5">
        <v>23978</v>
      </c>
      <c r="D12" s="4">
        <v>5</v>
      </c>
      <c r="E12" s="4">
        <v>3</v>
      </c>
      <c r="F12" s="23">
        <f t="shared" si="0"/>
        <v>1.6002000000000001</v>
      </c>
      <c r="H12" s="4">
        <v>108</v>
      </c>
      <c r="I12" s="23">
        <f t="shared" si="1"/>
        <v>49.090909090909086</v>
      </c>
      <c r="K12" s="23">
        <f t="shared" si="2"/>
        <v>19.171343228277056</v>
      </c>
      <c r="M12" s="27">
        <f>1-_xlfn.PERCENTRANK.EXC([1]Sheet1!$AQ$2:$AQ$860,K12,2)</f>
        <v>0.77</v>
      </c>
      <c r="O12" s="27">
        <f t="shared" si="3"/>
        <v>1.3092457686000001</v>
      </c>
    </row>
    <row r="13" spans="2:15" x14ac:dyDescent="0.25">
      <c r="B13" s="5">
        <v>24050</v>
      </c>
      <c r="D13" s="4">
        <v>5</v>
      </c>
      <c r="E13" s="4">
        <v>5</v>
      </c>
      <c r="F13" s="23">
        <f t="shared" si="0"/>
        <v>1.651</v>
      </c>
      <c r="H13" s="4">
        <v>163</v>
      </c>
      <c r="I13" s="23">
        <f t="shared" si="1"/>
        <v>74.090909090909079</v>
      </c>
      <c r="K13" s="23">
        <f t="shared" si="2"/>
        <v>27.181334620872573</v>
      </c>
      <c r="M13" s="27">
        <f>1-_xlfn.PERCENTRANK.EXC([1]Sheet1!$AQ$2:$AQ$860,K13,2)</f>
        <v>0.14000000000000001</v>
      </c>
      <c r="O13" s="27">
        <f t="shared" si="3"/>
        <v>0.9234277988957057</v>
      </c>
    </row>
    <row r="14" spans="2:15" x14ac:dyDescent="0.25">
      <c r="B14" s="5">
        <v>24276</v>
      </c>
      <c r="D14" s="4">
        <v>5</v>
      </c>
      <c r="E14" s="4">
        <v>2.5</v>
      </c>
      <c r="F14" s="23">
        <f t="shared" si="0"/>
        <v>1.5874999999999999</v>
      </c>
      <c r="H14" s="4">
        <v>147</v>
      </c>
      <c r="I14" s="23">
        <f t="shared" si="1"/>
        <v>66.818181818181813</v>
      </c>
      <c r="K14" s="23">
        <f t="shared" si="2"/>
        <v>26.513507572469688</v>
      </c>
      <c r="M14" s="27">
        <f>1-_xlfn.PERCENTRANK.EXC([1]Sheet1!$AQ$2:$AQ$860,K14,2)</f>
        <v>0.16000000000000003</v>
      </c>
      <c r="O14" s="27">
        <f t="shared" si="3"/>
        <v>0.9466872661564627</v>
      </c>
    </row>
    <row r="15" spans="2:15" x14ac:dyDescent="0.25">
      <c r="B15" s="5">
        <v>24356</v>
      </c>
      <c r="D15" s="4">
        <v>4</v>
      </c>
      <c r="E15" s="4">
        <v>10</v>
      </c>
      <c r="F15" s="23">
        <f t="shared" si="0"/>
        <v>1.4732000000000001</v>
      </c>
      <c r="H15" s="4">
        <v>124</v>
      </c>
      <c r="I15" s="23">
        <f t="shared" si="1"/>
        <v>56.36363636363636</v>
      </c>
      <c r="K15" s="23">
        <f t="shared" si="2"/>
        <v>25.970217327960324</v>
      </c>
      <c r="M15" s="27">
        <f>1-_xlfn.PERCENTRANK.EXC([1]Sheet1!$AQ$2:$AQ$860,K15,2)</f>
        <v>0.18000000000000005</v>
      </c>
      <c r="O15" s="27">
        <f t="shared" si="3"/>
        <v>0.96649171945806478</v>
      </c>
    </row>
    <row r="16" spans="2:15" x14ac:dyDescent="0.25">
      <c r="B16" s="5">
        <v>24512</v>
      </c>
      <c r="D16" s="4">
        <v>4</v>
      </c>
      <c r="E16" s="4">
        <v>11</v>
      </c>
      <c r="F16" s="23">
        <f t="shared" si="0"/>
        <v>1.4986000000000002</v>
      </c>
      <c r="H16" s="4">
        <v>152</v>
      </c>
      <c r="I16" s="23">
        <f t="shared" si="1"/>
        <v>69.090909090909079</v>
      </c>
      <c r="K16" s="23">
        <f t="shared" si="2"/>
        <v>30.764470920182589</v>
      </c>
      <c r="M16" s="27">
        <f>1-_xlfn.PERCENTRANK.EXC([1]Sheet1!$AQ$2:$AQ$860,K16,2)</f>
        <v>5.0000000000000044E-2</v>
      </c>
      <c r="O16" s="27">
        <f t="shared" si="3"/>
        <v>0.81587621204736882</v>
      </c>
    </row>
    <row r="17" spans="2:15" x14ac:dyDescent="0.25">
      <c r="B17" s="5">
        <v>24658</v>
      </c>
      <c r="D17" s="4">
        <v>5</v>
      </c>
      <c r="E17" s="4">
        <v>4</v>
      </c>
      <c r="F17" s="23">
        <f t="shared" si="0"/>
        <v>1.6255999999999999</v>
      </c>
      <c r="H17" s="4">
        <v>110</v>
      </c>
      <c r="I17" s="23">
        <f t="shared" si="1"/>
        <v>49.999999999999993</v>
      </c>
      <c r="K17" s="23">
        <f t="shared" si="2"/>
        <v>18.920936279372558</v>
      </c>
      <c r="M17" s="27">
        <f>1-_xlfn.PERCENTRANK.EXC([1]Sheet1!$AQ$2:$AQ$860,K17,2)</f>
        <v>0.79</v>
      </c>
      <c r="O17" s="27">
        <f t="shared" si="3"/>
        <v>1.3265728307200002</v>
      </c>
    </row>
    <row r="18" spans="2:15" x14ac:dyDescent="0.25">
      <c r="B18" s="5">
        <v>24819</v>
      </c>
      <c r="D18" s="4">
        <v>5</v>
      </c>
      <c r="E18" s="4">
        <v>5</v>
      </c>
      <c r="F18" s="23">
        <f t="shared" si="0"/>
        <v>1.651</v>
      </c>
      <c r="H18" s="4">
        <v>121</v>
      </c>
      <c r="I18" s="23">
        <f t="shared" si="1"/>
        <v>54.999999999999993</v>
      </c>
      <c r="K18" s="23">
        <f t="shared" si="2"/>
        <v>20.177555148009702</v>
      </c>
      <c r="M18" s="27">
        <f>1-_xlfn.PERCENTRANK.EXC([1]Sheet1!$AQ$2:$AQ$860,K18,2)</f>
        <v>0.62</v>
      </c>
      <c r="O18" s="27">
        <f t="shared" si="3"/>
        <v>1.2439564563636365</v>
      </c>
    </row>
    <row r="19" spans="2:15" x14ac:dyDescent="0.25">
      <c r="B19" s="5">
        <v>24931</v>
      </c>
      <c r="D19" s="4">
        <v>5</v>
      </c>
      <c r="E19" s="4">
        <v>3.5</v>
      </c>
      <c r="F19" s="23">
        <f t="shared" si="0"/>
        <v>1.6129</v>
      </c>
      <c r="H19" s="4">
        <v>123</v>
      </c>
      <c r="I19" s="23">
        <f t="shared" si="1"/>
        <v>55.909090909090907</v>
      </c>
      <c r="K19" s="23">
        <f t="shared" si="2"/>
        <v>21.491540511530626</v>
      </c>
      <c r="M19" s="27">
        <f>1-_xlfn.PERCENTRANK.EXC([1]Sheet1!$AQ$2:$AQ$860,K19,2)</f>
        <v>0.49</v>
      </c>
      <c r="O19" s="27">
        <f t="shared" si="3"/>
        <v>1.167901388294309</v>
      </c>
    </row>
    <row r="20" spans="2:15" x14ac:dyDescent="0.25">
      <c r="B20" s="5">
        <v>24972</v>
      </c>
      <c r="D20" s="4">
        <v>5</v>
      </c>
      <c r="E20" s="4">
        <v>3.5</v>
      </c>
      <c r="F20" s="23">
        <f t="shared" si="0"/>
        <v>1.6129</v>
      </c>
      <c r="H20" s="4">
        <v>114</v>
      </c>
      <c r="I20" s="23">
        <f t="shared" si="1"/>
        <v>51.818181818181813</v>
      </c>
      <c r="K20" s="23">
        <f t="shared" si="2"/>
        <v>19.91898876678448</v>
      </c>
      <c r="M20" s="27">
        <f>1-_xlfn.PERCENTRANK.EXC([1]Sheet1!$AQ$2:$AQ$860,K20,2)</f>
        <v>0.65</v>
      </c>
      <c r="O20" s="27">
        <f t="shared" si="3"/>
        <v>1.2601041294754387</v>
      </c>
    </row>
    <row r="21" spans="2:15" x14ac:dyDescent="0.25">
      <c r="B21" s="5">
        <v>25313</v>
      </c>
      <c r="D21" s="4">
        <v>5</v>
      </c>
      <c r="E21" s="4">
        <v>5.5</v>
      </c>
      <c r="F21" s="23">
        <f t="shared" si="0"/>
        <v>1.6637</v>
      </c>
      <c r="H21" s="4">
        <v>120</v>
      </c>
      <c r="I21" s="23">
        <f t="shared" si="1"/>
        <v>54.54545454545454</v>
      </c>
      <c r="K21" s="23">
        <f t="shared" si="2"/>
        <v>19.706456182437343</v>
      </c>
      <c r="M21" s="27">
        <f>1-_xlfn.PERCENTRANK.EXC([1]Sheet1!$AQ$2:$AQ$860,K21,2)</f>
        <v>0.67999999999999994</v>
      </c>
      <c r="O21" s="27">
        <f t="shared" si="3"/>
        <v>1.2736942536816669</v>
      </c>
    </row>
    <row r="22" spans="2:15" x14ac:dyDescent="0.25">
      <c r="B22" s="5">
        <v>25325</v>
      </c>
      <c r="D22" s="4">
        <v>5</v>
      </c>
      <c r="E22" s="4">
        <v>4</v>
      </c>
      <c r="F22" s="23">
        <f t="shared" si="0"/>
        <v>1.6255999999999999</v>
      </c>
      <c r="H22" s="4">
        <v>107</v>
      </c>
      <c r="I22" s="23">
        <f t="shared" si="1"/>
        <v>48.636363636363633</v>
      </c>
      <c r="K22" s="23">
        <f t="shared" si="2"/>
        <v>18.404910744480578</v>
      </c>
      <c r="M22" s="27">
        <f>1-_xlfn.PERCENTRANK.EXC([1]Sheet1!$AQ$2:$AQ$860,K22,2)</f>
        <v>0.83</v>
      </c>
      <c r="O22" s="27">
        <f t="shared" si="3"/>
        <v>1.3637664614878506</v>
      </c>
    </row>
    <row r="23" spans="2:15" x14ac:dyDescent="0.25">
      <c r="B23" s="5">
        <v>25330</v>
      </c>
      <c r="D23" s="4">
        <v>5</v>
      </c>
      <c r="E23" s="4">
        <v>8</v>
      </c>
      <c r="F23" s="23">
        <f t="shared" si="0"/>
        <v>1.7272000000000001</v>
      </c>
      <c r="H23" s="4">
        <v>206</v>
      </c>
      <c r="I23" s="23">
        <f t="shared" si="1"/>
        <v>93.636363636363626</v>
      </c>
      <c r="K23" s="23">
        <f t="shared" si="2"/>
        <v>31.387684669046589</v>
      </c>
      <c r="M23" s="27">
        <f>1-_xlfn.PERCENTRANK.EXC([1]Sheet1!$AQ$2:$AQ$860,K23,2)</f>
        <v>5.0000000000000044E-2</v>
      </c>
      <c r="O23" s="27">
        <f t="shared" si="3"/>
        <v>0.799676696916505</v>
      </c>
    </row>
    <row r="24" spans="2:15" x14ac:dyDescent="0.25">
      <c r="B24" s="5">
        <v>25331</v>
      </c>
      <c r="D24" s="4">
        <v>5</v>
      </c>
      <c r="E24" s="4">
        <v>5.5</v>
      </c>
      <c r="F24" s="23">
        <f t="shared" si="0"/>
        <v>1.6637</v>
      </c>
      <c r="H24" s="4">
        <v>110</v>
      </c>
      <c r="I24" s="23">
        <f t="shared" si="1"/>
        <v>49.999999999999993</v>
      </c>
      <c r="K24" s="23">
        <f t="shared" si="2"/>
        <v>18.064251500567565</v>
      </c>
      <c r="M24" s="27">
        <f>1-_xlfn.PERCENTRANK.EXC([1]Sheet1!$AQ$2:$AQ$860,K24,2)</f>
        <v>0.87</v>
      </c>
      <c r="O24" s="27">
        <f t="shared" si="3"/>
        <v>1.3894846403800001</v>
      </c>
    </row>
    <row r="25" spans="2:15" x14ac:dyDescent="0.25">
      <c r="B25" s="5">
        <v>25333</v>
      </c>
      <c r="D25" s="4">
        <v>5</v>
      </c>
      <c r="E25" s="4">
        <v>7</v>
      </c>
      <c r="F25" s="23">
        <f t="shared" si="0"/>
        <v>1.7018</v>
      </c>
      <c r="H25" s="4">
        <v>124</v>
      </c>
      <c r="I25" s="23">
        <f t="shared" si="1"/>
        <v>56.36363636363636</v>
      </c>
      <c r="K25" s="23">
        <f t="shared" si="2"/>
        <v>19.461753417522509</v>
      </c>
      <c r="M25" s="27">
        <f>1-_xlfn.PERCENTRANK.EXC([1]Sheet1!$AQ$2:$AQ$860,K25,2)</f>
        <v>0.73</v>
      </c>
      <c r="O25" s="27">
        <f t="shared" si="3"/>
        <v>1.2897090751032259</v>
      </c>
    </row>
    <row r="26" spans="2:15" x14ac:dyDescent="0.25">
      <c r="B26" s="5">
        <v>25344</v>
      </c>
      <c r="D26" s="4">
        <v>5</v>
      </c>
      <c r="E26" s="4">
        <v>3</v>
      </c>
      <c r="F26" s="23">
        <f t="shared" si="0"/>
        <v>1.6002000000000001</v>
      </c>
      <c r="H26" s="4">
        <v>134</v>
      </c>
      <c r="I26" s="23">
        <f t="shared" si="1"/>
        <v>60.909090909090907</v>
      </c>
      <c r="K26" s="23">
        <f t="shared" si="2"/>
        <v>23.786666598047457</v>
      </c>
      <c r="M26" s="27">
        <f>1-_xlfn.PERCENTRANK.EXC([1]Sheet1!$AQ$2:$AQ$860,K26,2)</f>
        <v>0.28000000000000003</v>
      </c>
      <c r="O26" s="27">
        <f t="shared" si="3"/>
        <v>1.0552130075283583</v>
      </c>
    </row>
    <row r="27" spans="2:15" x14ac:dyDescent="0.25">
      <c r="B27" s="5">
        <v>25351</v>
      </c>
      <c r="D27" s="4">
        <v>5</v>
      </c>
      <c r="E27" s="4">
        <v>1</v>
      </c>
      <c r="F27" s="23">
        <f t="shared" si="0"/>
        <v>1.5494000000000001</v>
      </c>
      <c r="H27" s="4">
        <v>109</v>
      </c>
      <c r="I27" s="23">
        <f t="shared" si="1"/>
        <v>49.54545454545454</v>
      </c>
      <c r="K27" s="23">
        <f t="shared" si="2"/>
        <v>20.638432716116853</v>
      </c>
      <c r="M27" s="27">
        <f>1-_xlfn.PERCENTRANK.EXC([1]Sheet1!$AQ$2:$AQ$860,K27,2)</f>
        <v>0.57000000000000006</v>
      </c>
      <c r="O27" s="27">
        <f t="shared" si="3"/>
        <v>1.2161776209100921</v>
      </c>
    </row>
    <row r="28" spans="2:15" x14ac:dyDescent="0.25">
      <c r="B28" s="5">
        <v>25353</v>
      </c>
      <c r="D28" s="4">
        <v>5</v>
      </c>
      <c r="E28" s="4">
        <v>11</v>
      </c>
      <c r="F28" s="23">
        <f t="shared" si="0"/>
        <v>1.8033999999999999</v>
      </c>
      <c r="H28" s="4">
        <v>177</v>
      </c>
      <c r="I28" s="23">
        <f t="shared" si="1"/>
        <v>80.454545454545453</v>
      </c>
      <c r="K28" s="23">
        <f t="shared" si="2"/>
        <v>24.738106499530886</v>
      </c>
      <c r="M28" s="27">
        <f>1-_xlfn.PERCENTRANK.EXC([1]Sheet1!$AQ$2:$AQ$860,K28,2)</f>
        <v>0.21999999999999997</v>
      </c>
      <c r="O28" s="27">
        <f t="shared" si="3"/>
        <v>1.0146289895096046</v>
      </c>
    </row>
    <row r="29" spans="2:15" x14ac:dyDescent="0.25">
      <c r="B29" s="5">
        <v>25356</v>
      </c>
      <c r="D29" s="4">
        <v>5</v>
      </c>
      <c r="E29" s="4">
        <v>2</v>
      </c>
      <c r="F29" s="23">
        <f t="shared" si="0"/>
        <v>1.5748</v>
      </c>
      <c r="H29" s="4">
        <v>118</v>
      </c>
      <c r="I29" s="23">
        <f t="shared" si="1"/>
        <v>53.636363636363633</v>
      </c>
      <c r="K29" s="23">
        <f t="shared" si="2"/>
        <v>21.627609237623165</v>
      </c>
      <c r="M29" s="27">
        <f>1-_xlfn.PERCENTRANK.EXC([1]Sheet1!$AQ$2:$AQ$860,K29,2)</f>
        <v>0.45999999999999996</v>
      </c>
      <c r="O29" s="27">
        <f t="shared" si="3"/>
        <v>1.1605536110915255</v>
      </c>
    </row>
    <row r="30" spans="2:15" x14ac:dyDescent="0.25">
      <c r="B30" s="5">
        <v>25364</v>
      </c>
      <c r="D30" s="4">
        <v>5</v>
      </c>
      <c r="E30" s="4">
        <v>5</v>
      </c>
      <c r="F30" s="23">
        <f t="shared" si="0"/>
        <v>1.651</v>
      </c>
      <c r="H30" s="4">
        <v>126</v>
      </c>
      <c r="I30" s="23">
        <f t="shared" si="1"/>
        <v>57.272727272727266</v>
      </c>
      <c r="K30" s="23">
        <f t="shared" si="2"/>
        <v>21.011338418588615</v>
      </c>
      <c r="M30" s="27">
        <f>1-_xlfn.PERCENTRANK.EXC([1]Sheet1!$AQ$2:$AQ$860,K30,2)</f>
        <v>0.53</v>
      </c>
      <c r="O30" s="27">
        <f t="shared" si="3"/>
        <v>1.1945931049206351</v>
      </c>
    </row>
    <row r="31" spans="2:15" x14ac:dyDescent="0.25">
      <c r="B31" s="5">
        <v>25392</v>
      </c>
      <c r="D31" s="4">
        <v>5</v>
      </c>
      <c r="E31" s="4">
        <v>7.5</v>
      </c>
      <c r="F31" s="23">
        <f t="shared" si="0"/>
        <v>1.7145000000000001</v>
      </c>
      <c r="H31" s="4">
        <v>156</v>
      </c>
      <c r="I31" s="23">
        <f t="shared" si="1"/>
        <v>70.909090909090907</v>
      </c>
      <c r="K31" s="23">
        <f t="shared" si="2"/>
        <v>24.12275681266663</v>
      </c>
      <c r="M31" s="27">
        <f>1-_xlfn.PERCENTRANK.EXC([1]Sheet1!$AQ$2:$AQ$860,K31,2)</f>
        <v>0.26</v>
      </c>
      <c r="O31" s="27">
        <f t="shared" si="3"/>
        <v>1.040511256442308</v>
      </c>
    </row>
    <row r="32" spans="2:15" x14ac:dyDescent="0.25">
      <c r="B32" s="5">
        <v>25397</v>
      </c>
      <c r="D32" s="4">
        <v>5</v>
      </c>
      <c r="E32" s="4">
        <v>10</v>
      </c>
      <c r="F32" s="23">
        <f t="shared" si="0"/>
        <v>1.778</v>
      </c>
      <c r="H32" s="4">
        <v>161</v>
      </c>
      <c r="I32" s="23">
        <f t="shared" si="1"/>
        <v>73.181818181818173</v>
      </c>
      <c r="K32" s="23">
        <f t="shared" si="2"/>
        <v>23.149396948144542</v>
      </c>
      <c r="M32" s="27">
        <f>1-_xlfn.PERCENTRANK.EXC([1]Sheet1!$AQ$2:$AQ$860,K32,2)</f>
        <v>0.32999999999999996</v>
      </c>
      <c r="O32" s="27">
        <f t="shared" si="3"/>
        <v>1.0842615060869567</v>
      </c>
    </row>
    <row r="33" spans="2:15" x14ac:dyDescent="0.25">
      <c r="B33" s="5">
        <v>25399</v>
      </c>
      <c r="D33" s="4">
        <v>5</v>
      </c>
      <c r="E33" s="4">
        <v>4</v>
      </c>
      <c r="F33" s="23">
        <f t="shared" si="0"/>
        <v>1.6255999999999999</v>
      </c>
      <c r="H33" s="4">
        <v>96</v>
      </c>
      <c r="I33" s="23">
        <f t="shared" si="1"/>
        <v>43.636363636363633</v>
      </c>
      <c r="K33" s="23">
        <f t="shared" si="2"/>
        <v>16.512817116543324</v>
      </c>
      <c r="M33" s="27">
        <f>1-_xlfn.PERCENTRANK.EXC([1]Sheet1!$AQ$2:$AQ$860,K33,2)</f>
        <v>0.97</v>
      </c>
      <c r="O33" s="27">
        <f t="shared" si="3"/>
        <v>1.5200313685333333</v>
      </c>
    </row>
    <row r="34" spans="2:15" x14ac:dyDescent="0.25">
      <c r="B34" s="5">
        <v>25406</v>
      </c>
      <c r="D34" s="4">
        <v>5</v>
      </c>
      <c r="E34" s="4">
        <v>8.5</v>
      </c>
      <c r="F34" s="23">
        <f t="shared" si="0"/>
        <v>1.7399</v>
      </c>
      <c r="H34" s="4">
        <v>120</v>
      </c>
      <c r="I34" s="23">
        <f t="shared" si="1"/>
        <v>54.54545454545454</v>
      </c>
      <c r="K34" s="23">
        <f t="shared" si="2"/>
        <v>18.018141325952751</v>
      </c>
      <c r="M34" s="27">
        <f>1-_xlfn.PERCENTRANK.EXC([1]Sheet1!$AQ$2:$AQ$860,K34,2)</f>
        <v>0.87</v>
      </c>
      <c r="O34" s="27">
        <f t="shared" si="3"/>
        <v>1.3930404666016671</v>
      </c>
    </row>
    <row r="35" spans="2:15" x14ac:dyDescent="0.25">
      <c r="B35" s="5">
        <v>25408</v>
      </c>
      <c r="D35" s="4">
        <v>5</v>
      </c>
      <c r="E35" s="4">
        <v>5</v>
      </c>
      <c r="F35" s="23">
        <f t="shared" si="0"/>
        <v>1.651</v>
      </c>
      <c r="H35" s="4">
        <v>103</v>
      </c>
      <c r="I35" s="23">
        <f t="shared" si="1"/>
        <v>46.818181818181813</v>
      </c>
      <c r="K35" s="23">
        <f t="shared" si="2"/>
        <v>17.175935373925615</v>
      </c>
      <c r="M35" s="27">
        <f>1-_xlfn.PERCENTRANK.EXC([1]Sheet1!$AQ$2:$AQ$860,K35,2)</f>
        <v>0.94</v>
      </c>
      <c r="O35" s="27">
        <f t="shared" si="3"/>
        <v>1.4613469050485439</v>
      </c>
    </row>
    <row r="36" spans="2:15" x14ac:dyDescent="0.25">
      <c r="B36" s="5">
        <v>25446</v>
      </c>
      <c r="D36" s="4">
        <v>5</v>
      </c>
      <c r="E36" s="4">
        <v>10.5</v>
      </c>
      <c r="F36" s="23">
        <f t="shared" si="0"/>
        <v>1.7907</v>
      </c>
      <c r="H36" s="4">
        <v>132</v>
      </c>
      <c r="I36" s="23">
        <f t="shared" si="1"/>
        <v>59.999999999999993</v>
      </c>
      <c r="K36" s="23">
        <f t="shared" si="2"/>
        <v>18.71136985068598</v>
      </c>
      <c r="M36" s="27">
        <f>1-_xlfn.PERCENTRANK.EXC([1]Sheet1!$AQ$2:$AQ$860,K36,2)</f>
        <v>0.81</v>
      </c>
      <c r="O36" s="27">
        <f t="shared" si="3"/>
        <v>1.3414303816500002</v>
      </c>
    </row>
    <row r="37" spans="2:15" x14ac:dyDescent="0.25">
      <c r="B37" s="5">
        <v>25453</v>
      </c>
      <c r="D37" s="4">
        <v>5</v>
      </c>
      <c r="E37" s="4">
        <v>1</v>
      </c>
      <c r="F37" s="23">
        <f t="shared" si="0"/>
        <v>1.5494000000000001</v>
      </c>
      <c r="H37" s="4">
        <v>100</v>
      </c>
      <c r="I37" s="23">
        <f t="shared" si="1"/>
        <v>45.454545454545453</v>
      </c>
      <c r="K37" s="23">
        <f t="shared" si="2"/>
        <v>18.934341941391608</v>
      </c>
      <c r="M37" s="27">
        <f>1-_xlfn.PERCENTRANK.EXC([1]Sheet1!$AQ$2:$AQ$860,K37,2)</f>
        <v>0.79</v>
      </c>
      <c r="O37" s="27">
        <f t="shared" si="3"/>
        <v>1.3256336067920003</v>
      </c>
    </row>
    <row r="38" spans="2:15" x14ac:dyDescent="0.25">
      <c r="B38" s="5">
        <v>25460</v>
      </c>
      <c r="D38" s="4">
        <v>4</v>
      </c>
      <c r="E38" s="4">
        <v>9.5</v>
      </c>
      <c r="F38" s="23">
        <f t="shared" si="0"/>
        <v>1.4605000000000001</v>
      </c>
      <c r="H38" s="4">
        <v>110</v>
      </c>
      <c r="I38" s="23">
        <f t="shared" si="1"/>
        <v>49.999999999999993</v>
      </c>
      <c r="K38" s="23">
        <f t="shared" si="2"/>
        <v>23.440500567201507</v>
      </c>
      <c r="M38" s="27">
        <f>1-_xlfn.PERCENTRANK.EXC([1]Sheet1!$AQ$2:$AQ$860,K38,2)</f>
        <v>0.30000000000000004</v>
      </c>
      <c r="O38" s="27">
        <f t="shared" si="3"/>
        <v>1.0707962455000004</v>
      </c>
    </row>
    <row r="39" spans="2:15" x14ac:dyDescent="0.25">
      <c r="B39" s="5">
        <v>25461</v>
      </c>
      <c r="D39" s="4">
        <v>4</v>
      </c>
      <c r="E39" s="4">
        <v>10.5</v>
      </c>
      <c r="F39" s="23">
        <f t="shared" si="0"/>
        <v>1.4859</v>
      </c>
      <c r="H39" s="4">
        <v>112</v>
      </c>
      <c r="I39" s="23">
        <f t="shared" si="1"/>
        <v>50.909090909090907</v>
      </c>
      <c r="K39" s="23">
        <f t="shared" si="2"/>
        <v>23.057710198725506</v>
      </c>
      <c r="M39" s="27">
        <f>1-_xlfn.PERCENTRANK.EXC([1]Sheet1!$AQ$2:$AQ$860,K39,2)</f>
        <v>0.32999999999999996</v>
      </c>
      <c r="O39" s="27">
        <f t="shared" si="3"/>
        <v>1.0885729668589286</v>
      </c>
    </row>
    <row r="40" spans="2:15" x14ac:dyDescent="0.25">
      <c r="B40" s="5">
        <v>25462</v>
      </c>
      <c r="D40" s="4">
        <v>5</v>
      </c>
      <c r="E40" s="4">
        <v>8.5</v>
      </c>
      <c r="F40" s="23">
        <f t="shared" si="0"/>
        <v>1.7399</v>
      </c>
      <c r="H40" s="4">
        <v>124</v>
      </c>
      <c r="I40" s="23">
        <f t="shared" si="1"/>
        <v>56.36363636363636</v>
      </c>
      <c r="K40" s="23">
        <f t="shared" si="2"/>
        <v>18.618746036817846</v>
      </c>
      <c r="M40" s="27">
        <f>1-_xlfn.PERCENTRANK.EXC([1]Sheet1!$AQ$2:$AQ$860,K40,2)</f>
        <v>0.81</v>
      </c>
      <c r="O40" s="27">
        <f t="shared" si="3"/>
        <v>1.3481036773564519</v>
      </c>
    </row>
    <row r="41" spans="2:15" x14ac:dyDescent="0.25">
      <c r="B41" s="5">
        <v>25476</v>
      </c>
      <c r="D41" s="4">
        <v>5</v>
      </c>
      <c r="E41" s="4">
        <v>2</v>
      </c>
      <c r="F41" s="23">
        <f t="shared" si="0"/>
        <v>1.5748</v>
      </c>
      <c r="H41" s="4">
        <v>159</v>
      </c>
      <c r="I41" s="23">
        <f t="shared" si="1"/>
        <v>72.272727272727266</v>
      </c>
      <c r="K41" s="23">
        <f t="shared" si="2"/>
        <v>29.142287023576976</v>
      </c>
      <c r="M41" s="27">
        <f>1-_xlfn.PERCENTRANK.EXC([1]Sheet1!$AQ$2:$AQ$860,K41,2)</f>
        <v>7.999999999999996E-2</v>
      </c>
      <c r="O41" s="27">
        <f t="shared" si="3"/>
        <v>0.8612913591748429</v>
      </c>
    </row>
    <row r="42" spans="2:15" x14ac:dyDescent="0.25">
      <c r="B42" s="5">
        <v>25480</v>
      </c>
      <c r="D42" s="4">
        <v>5</v>
      </c>
      <c r="E42" s="4">
        <v>6</v>
      </c>
      <c r="F42" s="23">
        <f t="shared" si="0"/>
        <v>1.6764000000000001</v>
      </c>
      <c r="H42" s="4">
        <v>144</v>
      </c>
      <c r="I42" s="23">
        <f t="shared" si="1"/>
        <v>65.454545454545453</v>
      </c>
      <c r="K42" s="23">
        <f t="shared" si="2"/>
        <v>23.290805409559727</v>
      </c>
      <c r="M42" s="27">
        <f>1-_xlfn.PERCENTRANK.EXC([1]Sheet1!$AQ$2:$AQ$860,K42,2)</f>
        <v>0.31000000000000005</v>
      </c>
      <c r="O42" s="27">
        <f t="shared" si="3"/>
        <v>1.0776784898000002</v>
      </c>
    </row>
    <row r="43" spans="2:15" x14ac:dyDescent="0.25">
      <c r="B43" s="5">
        <v>25491</v>
      </c>
      <c r="D43" s="4">
        <v>5</v>
      </c>
      <c r="E43" s="4">
        <v>3</v>
      </c>
      <c r="F43" s="23">
        <f t="shared" si="0"/>
        <v>1.6002000000000001</v>
      </c>
      <c r="H43" s="4">
        <v>102</v>
      </c>
      <c r="I43" s="23">
        <f t="shared" si="1"/>
        <v>46.36363636363636</v>
      </c>
      <c r="K43" s="23">
        <f t="shared" si="2"/>
        <v>18.106268604483883</v>
      </c>
      <c r="M43" s="27">
        <f>1-_xlfn.PERCENTRANK.EXC([1]Sheet1!$AQ$2:$AQ$860,K43,2)</f>
        <v>0.86</v>
      </c>
      <c r="O43" s="27">
        <f t="shared" si="3"/>
        <v>1.3862602255764709</v>
      </c>
    </row>
    <row r="44" spans="2:15" x14ac:dyDescent="0.25">
      <c r="B44" s="5">
        <v>25515</v>
      </c>
      <c r="D44" s="4">
        <v>5</v>
      </c>
      <c r="E44" s="4">
        <v>5</v>
      </c>
      <c r="F44" s="23">
        <f t="shared" si="0"/>
        <v>1.651</v>
      </c>
      <c r="H44" s="4">
        <v>203</v>
      </c>
      <c r="I44" s="23">
        <f t="shared" si="1"/>
        <v>92.272727272727266</v>
      </c>
      <c r="K44" s="23">
        <f t="shared" si="2"/>
        <v>33.851600785503877</v>
      </c>
      <c r="M44" s="27">
        <f>1-_xlfn.PERCENTRANK.EXC([1]Sheet1!$AQ$2:$AQ$860,K44,2)</f>
        <v>3.0000000000000027E-2</v>
      </c>
      <c r="O44" s="27">
        <f t="shared" si="3"/>
        <v>0.74147158236453226</v>
      </c>
    </row>
    <row r="45" spans="2:15" x14ac:dyDescent="0.25">
      <c r="B45" s="5">
        <v>25537</v>
      </c>
      <c r="D45" s="4">
        <v>5</v>
      </c>
      <c r="E45" s="4">
        <v>1</v>
      </c>
      <c r="F45" s="23">
        <f t="shared" si="0"/>
        <v>1.5494000000000001</v>
      </c>
      <c r="H45" s="4">
        <v>98</v>
      </c>
      <c r="I45" s="23">
        <f t="shared" si="1"/>
        <v>44.54545454545454</v>
      </c>
      <c r="K45" s="23">
        <f t="shared" si="2"/>
        <v>18.555655102563776</v>
      </c>
      <c r="M45" s="27">
        <f>1-_xlfn.PERCENTRANK.EXC([1]Sheet1!$AQ$2:$AQ$860,K45,2)</f>
        <v>0.82000000000000006</v>
      </c>
      <c r="O45" s="27">
        <f t="shared" si="3"/>
        <v>1.352687353869388</v>
      </c>
    </row>
    <row r="46" spans="2:15" x14ac:dyDescent="0.25">
      <c r="B46" s="5">
        <v>25544</v>
      </c>
      <c r="D46" s="4">
        <v>5</v>
      </c>
      <c r="E46" s="4">
        <v>10</v>
      </c>
      <c r="F46" s="23">
        <f t="shared" si="0"/>
        <v>1.778</v>
      </c>
      <c r="H46" s="4">
        <v>200</v>
      </c>
      <c r="I46" s="23">
        <f t="shared" si="1"/>
        <v>90.909090909090907</v>
      </c>
      <c r="K46" s="23">
        <f t="shared" si="2"/>
        <v>28.757014842415582</v>
      </c>
      <c r="M46" s="27">
        <f>1-_xlfn.PERCENTRANK.EXC([1]Sheet1!$AQ$2:$AQ$860,K46,2)</f>
        <v>8.9999999999999969E-2</v>
      </c>
      <c r="O46" s="27">
        <f t="shared" si="3"/>
        <v>0.87283051240000009</v>
      </c>
    </row>
    <row r="47" spans="2:15" x14ac:dyDescent="0.25">
      <c r="B47" s="5">
        <v>25558</v>
      </c>
      <c r="D47" s="4">
        <v>5</v>
      </c>
      <c r="E47" s="4">
        <v>0</v>
      </c>
      <c r="F47" s="23">
        <f t="shared" si="0"/>
        <v>1.524</v>
      </c>
      <c r="H47" s="4">
        <v>119</v>
      </c>
      <c r="I47" s="23">
        <f t="shared" si="1"/>
        <v>54.090909090909086</v>
      </c>
      <c r="K47" s="23">
        <f t="shared" si="2"/>
        <v>23.289187992517395</v>
      </c>
      <c r="M47" s="27">
        <f>1-_xlfn.PERCENTRANK.EXC([1]Sheet1!$AQ$2:$AQ$860,K47,2)</f>
        <v>0.31000000000000005</v>
      </c>
      <c r="O47" s="27">
        <f t="shared" si="3"/>
        <v>1.0777533337815128</v>
      </c>
    </row>
    <row r="48" spans="2:15" x14ac:dyDescent="0.25">
      <c r="B48" s="5">
        <v>25571</v>
      </c>
      <c r="D48" s="4">
        <v>5</v>
      </c>
      <c r="E48" s="4">
        <v>7</v>
      </c>
      <c r="F48" s="23">
        <f t="shared" si="0"/>
        <v>1.7018</v>
      </c>
      <c r="H48" s="4">
        <v>121</v>
      </c>
      <c r="I48" s="23">
        <f t="shared" si="1"/>
        <v>54.999999999999993</v>
      </c>
      <c r="K48" s="23">
        <f t="shared" si="2"/>
        <v>18.990904544517928</v>
      </c>
      <c r="M48" s="27">
        <f>1-_xlfn.PERCENTRANK.EXC([1]Sheet1!$AQ$2:$AQ$860,K48,2)</f>
        <v>0.79</v>
      </c>
      <c r="O48" s="27">
        <f t="shared" si="3"/>
        <v>1.3216853331636367</v>
      </c>
    </row>
    <row r="49" spans="2:15" x14ac:dyDescent="0.25">
      <c r="B49" s="5">
        <v>25577</v>
      </c>
      <c r="D49" s="4">
        <v>5</v>
      </c>
      <c r="E49" s="4">
        <v>2</v>
      </c>
      <c r="F49" s="23">
        <f t="shared" si="0"/>
        <v>1.5748</v>
      </c>
      <c r="H49" s="4">
        <v>96</v>
      </c>
      <c r="I49" s="23">
        <f t="shared" si="1"/>
        <v>43.636363636363633</v>
      </c>
      <c r="K49" s="23">
        <f t="shared" si="2"/>
        <v>17.595343108574781</v>
      </c>
      <c r="M49" s="27">
        <f>1-_xlfn.PERCENTRANK.EXC([1]Sheet1!$AQ$2:$AQ$860,K49,2)</f>
        <v>0.91</v>
      </c>
      <c r="O49" s="27">
        <f t="shared" si="3"/>
        <v>1.4265138136333333</v>
      </c>
    </row>
    <row r="50" spans="2:15" x14ac:dyDescent="0.25">
      <c r="B50" s="5">
        <v>25580</v>
      </c>
      <c r="D50" s="4">
        <v>5</v>
      </c>
      <c r="E50" s="4">
        <v>8</v>
      </c>
      <c r="F50" s="23">
        <f t="shared" si="0"/>
        <v>1.7272000000000001</v>
      </c>
      <c r="H50" s="4">
        <v>125</v>
      </c>
      <c r="I50" s="23">
        <f t="shared" si="1"/>
        <v>56.818181818181813</v>
      </c>
      <c r="K50" s="23">
        <f t="shared" si="2"/>
        <v>19.045925163256424</v>
      </c>
      <c r="M50" s="27">
        <f>1-_xlfn.PERCENTRANK.EXC([1]Sheet1!$AQ$2:$AQ$860,K50,2)</f>
        <v>0.78</v>
      </c>
      <c r="O50" s="27">
        <f t="shared" si="3"/>
        <v>1.3178671965184003</v>
      </c>
    </row>
    <row r="51" spans="2:15" x14ac:dyDescent="0.25">
      <c r="B51" s="5">
        <v>25611</v>
      </c>
      <c r="D51" s="4">
        <v>5</v>
      </c>
      <c r="E51" s="4">
        <v>7</v>
      </c>
      <c r="F51" s="23">
        <f t="shared" si="0"/>
        <v>1.7018</v>
      </c>
      <c r="H51" s="4">
        <v>109</v>
      </c>
      <c r="I51" s="23">
        <f t="shared" si="1"/>
        <v>49.54545454545454</v>
      </c>
      <c r="K51" s="23">
        <f t="shared" si="2"/>
        <v>17.107509052499623</v>
      </c>
      <c r="M51" s="27">
        <f>1-_xlfn.PERCENTRANK.EXC([1]Sheet1!$AQ$2:$AQ$860,K51,2)</f>
        <v>0.94</v>
      </c>
      <c r="O51" s="27">
        <f t="shared" si="3"/>
        <v>1.4671919753467892</v>
      </c>
    </row>
    <row r="52" spans="2:15" x14ac:dyDescent="0.25">
      <c r="B52" s="5">
        <v>25620</v>
      </c>
      <c r="D52" s="4">
        <v>5</v>
      </c>
      <c r="E52" s="4">
        <v>3</v>
      </c>
      <c r="F52" s="23">
        <f t="shared" si="0"/>
        <v>1.6002000000000001</v>
      </c>
      <c r="H52" s="4">
        <v>107</v>
      </c>
      <c r="I52" s="23">
        <f t="shared" si="1"/>
        <v>48.636363636363633</v>
      </c>
      <c r="K52" s="23">
        <f t="shared" si="2"/>
        <v>18.993830790978194</v>
      </c>
      <c r="M52" s="27">
        <f>1-_xlfn.PERCENTRANK.EXC([1]Sheet1!$AQ$2:$AQ$860,K52,2)</f>
        <v>0.79</v>
      </c>
      <c r="O52" s="27">
        <f t="shared" si="3"/>
        <v>1.3214817103626169</v>
      </c>
    </row>
    <row r="53" spans="2:15" x14ac:dyDescent="0.25">
      <c r="B53" s="5">
        <v>25650</v>
      </c>
      <c r="D53" s="4">
        <v>5</v>
      </c>
      <c r="E53" s="4">
        <v>3</v>
      </c>
      <c r="F53" s="23">
        <f t="shared" si="0"/>
        <v>1.6002000000000001</v>
      </c>
      <c r="H53" s="4">
        <v>117</v>
      </c>
      <c r="I53" s="23">
        <f t="shared" si="1"/>
        <v>53.18181818181818</v>
      </c>
      <c r="K53" s="23">
        <f t="shared" si="2"/>
        <v>20.768955163966812</v>
      </c>
      <c r="M53" s="27">
        <f>1-_xlfn.PERCENTRANK.EXC([1]Sheet1!$AQ$2:$AQ$860,K53,2)</f>
        <v>0.56000000000000005</v>
      </c>
      <c r="O53" s="27">
        <f t="shared" si="3"/>
        <v>1.2085345556307692</v>
      </c>
    </row>
    <row r="54" spans="2:15" x14ac:dyDescent="0.25">
      <c r="B54" s="5">
        <v>25665</v>
      </c>
      <c r="D54" s="4">
        <v>5</v>
      </c>
      <c r="E54" s="4">
        <v>5</v>
      </c>
      <c r="F54" s="23">
        <f t="shared" si="0"/>
        <v>1.651</v>
      </c>
      <c r="H54" s="4">
        <v>141</v>
      </c>
      <c r="I54" s="23">
        <f t="shared" si="1"/>
        <v>64.090909090909079</v>
      </c>
      <c r="K54" s="23">
        <f t="shared" si="2"/>
        <v>23.512688230325352</v>
      </c>
      <c r="M54" s="27">
        <f>1-_xlfn.PERCENTRANK.EXC([1]Sheet1!$AQ$2:$AQ$860,K54,2)</f>
        <v>0.30000000000000004</v>
      </c>
      <c r="O54" s="27">
        <f t="shared" si="3"/>
        <v>1.0675087320567378</v>
      </c>
    </row>
    <row r="55" spans="2:15" x14ac:dyDescent="0.25">
      <c r="B55" s="5">
        <v>25700</v>
      </c>
      <c r="D55" s="4">
        <v>5</v>
      </c>
      <c r="E55" s="4">
        <v>2</v>
      </c>
      <c r="F55" s="23">
        <f t="shared" si="0"/>
        <v>1.5748</v>
      </c>
      <c r="H55" s="4">
        <v>92</v>
      </c>
      <c r="I55" s="23">
        <f t="shared" si="1"/>
        <v>41.818181818181813</v>
      </c>
      <c r="K55" s="23">
        <f t="shared" si="2"/>
        <v>16.862203812384163</v>
      </c>
      <c r="M55" s="27">
        <f>1-_xlfn.PERCENTRANK.EXC([1]Sheet1!$AQ$2:$AQ$860,K55,2)</f>
        <v>0.95</v>
      </c>
      <c r="O55" s="27">
        <f t="shared" si="3"/>
        <v>1.488536153356522</v>
      </c>
    </row>
    <row r="56" spans="2:15" x14ac:dyDescent="0.25">
      <c r="B56" s="5">
        <v>25707</v>
      </c>
      <c r="D56" s="4">
        <v>5</v>
      </c>
      <c r="E56" s="4">
        <v>5</v>
      </c>
      <c r="F56" s="23">
        <f t="shared" si="0"/>
        <v>1.651</v>
      </c>
      <c r="H56" s="4">
        <v>118</v>
      </c>
      <c r="I56" s="23">
        <f t="shared" si="1"/>
        <v>53.636363636363633</v>
      </c>
      <c r="K56" s="23">
        <f t="shared" si="2"/>
        <v>19.677285185662353</v>
      </c>
      <c r="M56" s="27">
        <f>1-_xlfn.PERCENTRANK.EXC([1]Sheet1!$AQ$2:$AQ$860,K56,2)</f>
        <v>0.7</v>
      </c>
      <c r="O56" s="27">
        <f t="shared" si="3"/>
        <v>1.2755824679661021</v>
      </c>
    </row>
    <row r="57" spans="2:15" x14ac:dyDescent="0.25">
      <c r="B57" s="5">
        <v>25708</v>
      </c>
      <c r="D57" s="4">
        <v>5</v>
      </c>
      <c r="E57" s="4">
        <v>2</v>
      </c>
      <c r="F57" s="23">
        <f t="shared" si="0"/>
        <v>1.5748</v>
      </c>
      <c r="H57" s="4">
        <v>104</v>
      </c>
      <c r="I57" s="23">
        <f t="shared" si="1"/>
        <v>47.272727272727266</v>
      </c>
      <c r="K57" s="23">
        <f t="shared" si="2"/>
        <v>19.06162170095601</v>
      </c>
      <c r="M57" s="27">
        <f>1-_xlfn.PERCENTRANK.EXC([1]Sheet1!$AQ$2:$AQ$860,K57,2)</f>
        <v>0.78</v>
      </c>
      <c r="O57" s="27">
        <f t="shared" si="3"/>
        <v>1.3167819818153847</v>
      </c>
    </row>
    <row r="58" spans="2:15" x14ac:dyDescent="0.25">
      <c r="B58" s="5">
        <v>25712</v>
      </c>
      <c r="D58" s="4">
        <v>5</v>
      </c>
      <c r="E58" s="4">
        <v>4.5</v>
      </c>
      <c r="F58" s="23">
        <f t="shared" si="0"/>
        <v>1.6383000000000001</v>
      </c>
      <c r="H58" s="4">
        <v>125</v>
      </c>
      <c r="I58" s="23">
        <f t="shared" si="1"/>
        <v>56.818181818181813</v>
      </c>
      <c r="K58" s="23">
        <f t="shared" si="2"/>
        <v>21.169006178690633</v>
      </c>
      <c r="M58" s="27">
        <f>1-_xlfn.PERCENTRANK.EXC([1]Sheet1!$AQ$2:$AQ$860,K58,2)</f>
        <v>0.52</v>
      </c>
      <c r="O58" s="27">
        <f t="shared" si="3"/>
        <v>1.1856957189264004</v>
      </c>
    </row>
    <row r="59" spans="2:15" x14ac:dyDescent="0.25">
      <c r="B59" s="5">
        <v>25715</v>
      </c>
      <c r="D59" s="4">
        <v>5</v>
      </c>
      <c r="E59" s="4">
        <v>5</v>
      </c>
      <c r="F59" s="23">
        <f t="shared" si="0"/>
        <v>1.651</v>
      </c>
      <c r="H59" s="4">
        <v>180</v>
      </c>
      <c r="I59" s="23">
        <f t="shared" si="1"/>
        <v>81.818181818181813</v>
      </c>
      <c r="K59" s="23">
        <f t="shared" si="2"/>
        <v>30.01619774084088</v>
      </c>
      <c r="M59" s="27">
        <f>1-_xlfn.PERCENTRANK.EXC([1]Sheet1!$AQ$2:$AQ$860,K59,2)</f>
        <v>6.0000000000000053E-2</v>
      </c>
      <c r="O59" s="27">
        <f t="shared" si="3"/>
        <v>0.83621517344444452</v>
      </c>
    </row>
    <row r="60" spans="2:15" x14ac:dyDescent="0.25">
      <c r="B60" s="5">
        <v>25753</v>
      </c>
      <c r="D60" s="4">
        <v>5</v>
      </c>
      <c r="E60" s="4">
        <v>5</v>
      </c>
      <c r="F60" s="23">
        <f t="shared" si="0"/>
        <v>1.651</v>
      </c>
      <c r="H60" s="4">
        <v>107</v>
      </c>
      <c r="I60" s="23">
        <f t="shared" si="1"/>
        <v>48.636363636363633</v>
      </c>
      <c r="K60" s="23">
        <f t="shared" si="2"/>
        <v>17.842961990388744</v>
      </c>
      <c r="M60" s="27">
        <f>1-_xlfn.PERCENTRANK.EXC([1]Sheet1!$AQ$2:$AQ$860,K60,2)</f>
        <v>0.89</v>
      </c>
      <c r="O60" s="27">
        <f t="shared" si="3"/>
        <v>1.4067171142056079</v>
      </c>
    </row>
    <row r="61" spans="2:15" x14ac:dyDescent="0.25">
      <c r="B61" s="5">
        <v>25756</v>
      </c>
      <c r="D61" s="4">
        <v>5</v>
      </c>
      <c r="E61" s="4">
        <v>7.5</v>
      </c>
      <c r="F61" s="23">
        <f t="shared" si="0"/>
        <v>1.7145000000000001</v>
      </c>
      <c r="H61" s="4">
        <v>129</v>
      </c>
      <c r="I61" s="23">
        <f t="shared" si="1"/>
        <v>58.636363636363633</v>
      </c>
      <c r="K61" s="23">
        <f t="shared" si="2"/>
        <v>19.947664287397405</v>
      </c>
      <c r="M61" s="27">
        <f>1-_xlfn.PERCENTRANK.EXC([1]Sheet1!$AQ$2:$AQ$860,K61,2)</f>
        <v>0.65</v>
      </c>
      <c r="O61" s="27">
        <f t="shared" si="3"/>
        <v>1.2582926822093028</v>
      </c>
    </row>
    <row r="62" spans="2:15" x14ac:dyDescent="0.25">
      <c r="B62" s="5">
        <v>25758</v>
      </c>
      <c r="D62" s="4">
        <v>5</v>
      </c>
      <c r="E62" s="4">
        <v>4</v>
      </c>
      <c r="F62" s="23">
        <f t="shared" si="0"/>
        <v>1.6255999999999999</v>
      </c>
      <c r="H62" s="4">
        <v>113</v>
      </c>
      <c r="I62" s="23">
        <f t="shared" si="1"/>
        <v>51.36363636363636</v>
      </c>
      <c r="K62" s="23">
        <f t="shared" si="2"/>
        <v>19.436961814264535</v>
      </c>
      <c r="M62" s="27">
        <f>1-_xlfn.PERCENTRANK.EXC([1]Sheet1!$AQ$2:$AQ$860,K62,2)</f>
        <v>0.73</v>
      </c>
      <c r="O62" s="27">
        <f t="shared" si="3"/>
        <v>1.2913540830017702</v>
      </c>
    </row>
    <row r="63" spans="2:15" x14ac:dyDescent="0.25">
      <c r="B63" s="5">
        <v>25767</v>
      </c>
      <c r="D63" s="4">
        <v>5</v>
      </c>
      <c r="E63" s="4">
        <v>5</v>
      </c>
      <c r="F63" s="23">
        <f t="shared" si="0"/>
        <v>1.651</v>
      </c>
      <c r="H63" s="4">
        <v>120</v>
      </c>
      <c r="I63" s="23">
        <f t="shared" si="1"/>
        <v>54.54545454545454</v>
      </c>
      <c r="K63" s="23">
        <f t="shared" si="2"/>
        <v>20.010798493893919</v>
      </c>
      <c r="M63" s="27">
        <f>1-_xlfn.PERCENTRANK.EXC([1]Sheet1!$AQ$2:$AQ$860,K63,2)</f>
        <v>0.63</v>
      </c>
      <c r="O63" s="27">
        <f t="shared" si="3"/>
        <v>1.2543227601666669</v>
      </c>
    </row>
    <row r="64" spans="2:15" x14ac:dyDescent="0.25">
      <c r="B64" s="5">
        <v>25771</v>
      </c>
      <c r="D64" s="4">
        <v>5</v>
      </c>
      <c r="E64" s="4">
        <v>6</v>
      </c>
      <c r="F64" s="23">
        <f t="shared" si="0"/>
        <v>1.6764000000000001</v>
      </c>
      <c r="H64" s="4">
        <v>95</v>
      </c>
      <c r="I64" s="23">
        <f t="shared" si="1"/>
        <v>43.18181818181818</v>
      </c>
      <c r="K64" s="23">
        <f t="shared" si="2"/>
        <v>15.365461902140098</v>
      </c>
      <c r="M64" s="27">
        <f>1-_xlfn.PERCENTRANK.EXC([1]Sheet1!$AQ$2:$AQ$860,K64,2)</f>
        <v>1</v>
      </c>
      <c r="O64" s="27">
        <f t="shared" si="3"/>
        <v>1.6335337108547372</v>
      </c>
    </row>
    <row r="65" spans="2:15" x14ac:dyDescent="0.25">
      <c r="B65" s="5">
        <v>25781</v>
      </c>
      <c r="D65" s="4">
        <v>5</v>
      </c>
      <c r="E65" s="4">
        <v>2</v>
      </c>
      <c r="F65" s="23">
        <f t="shared" si="0"/>
        <v>1.5748</v>
      </c>
      <c r="H65" s="4">
        <v>105</v>
      </c>
      <c r="I65" s="23">
        <f t="shared" si="1"/>
        <v>47.727272727272727</v>
      </c>
      <c r="K65" s="23">
        <f t="shared" si="2"/>
        <v>19.244906525003667</v>
      </c>
      <c r="M65" s="27">
        <f>1-_xlfn.PERCENTRANK.EXC([1]Sheet1!$AQ$2:$AQ$860,K65,2)</f>
        <v>0.76</v>
      </c>
      <c r="O65" s="27">
        <f t="shared" si="3"/>
        <v>1.3042412010361903</v>
      </c>
    </row>
    <row r="66" spans="2:15" x14ac:dyDescent="0.25">
      <c r="B66" s="5">
        <v>25791</v>
      </c>
      <c r="D66" s="4">
        <v>5</v>
      </c>
      <c r="E66" s="4">
        <v>2</v>
      </c>
      <c r="F66" s="23">
        <f t="shared" si="0"/>
        <v>1.5748</v>
      </c>
      <c r="H66" s="4">
        <v>75</v>
      </c>
      <c r="I66" s="23">
        <f t="shared" si="1"/>
        <v>34.090909090909086</v>
      </c>
      <c r="K66" s="23">
        <f t="shared" si="2"/>
        <v>13.746361803574045</v>
      </c>
      <c r="M66" s="27">
        <f>1-_xlfn.PERCENTRANK.EXC([1]Sheet1!$AQ$2:$AQ$860,K66,2)</f>
        <v>1</v>
      </c>
      <c r="O66" s="27">
        <f t="shared" si="3"/>
        <v>1.8259376814506671</v>
      </c>
    </row>
    <row r="67" spans="2:15" x14ac:dyDescent="0.25">
      <c r="B67" s="5">
        <v>25806</v>
      </c>
      <c r="D67" s="4">
        <v>5</v>
      </c>
      <c r="E67" s="4">
        <v>5</v>
      </c>
      <c r="F67" s="23">
        <f t="shared" si="0"/>
        <v>1.651</v>
      </c>
      <c r="H67" s="4">
        <v>153</v>
      </c>
      <c r="I67" s="23">
        <f t="shared" si="1"/>
        <v>69.545454545454547</v>
      </c>
      <c r="K67" s="23">
        <f t="shared" si="2"/>
        <v>25.513768079714747</v>
      </c>
      <c r="M67" s="27">
        <f>1-_xlfn.PERCENTRANK.EXC([1]Sheet1!$AQ$2:$AQ$860,K67,2)</f>
        <v>0.19999999999999996</v>
      </c>
      <c r="O67" s="27">
        <f t="shared" si="3"/>
        <v>0.98378255699346417</v>
      </c>
    </row>
    <row r="68" spans="2:15" x14ac:dyDescent="0.25">
      <c r="B68" s="5">
        <v>25817</v>
      </c>
      <c r="D68" s="4">
        <v>5</v>
      </c>
      <c r="E68" s="4">
        <v>6</v>
      </c>
      <c r="F68" s="23">
        <f t="shared" si="0"/>
        <v>1.6764000000000001</v>
      </c>
      <c r="H68" s="4">
        <v>181</v>
      </c>
      <c r="I68" s="23">
        <f t="shared" si="1"/>
        <v>82.272727272727266</v>
      </c>
      <c r="K68" s="23">
        <f t="shared" si="2"/>
        <v>29.27524846618271</v>
      </c>
      <c r="M68" s="27">
        <f>1-_xlfn.PERCENTRANK.EXC([1]Sheet1!$AQ$2:$AQ$860,K68,2)</f>
        <v>7.999999999999996E-2</v>
      </c>
      <c r="O68" s="27">
        <f t="shared" si="3"/>
        <v>0.85737957199558035</v>
      </c>
    </row>
    <row r="69" spans="2:15" x14ac:dyDescent="0.25">
      <c r="B69" s="5">
        <v>25836</v>
      </c>
      <c r="D69" s="4">
        <v>5</v>
      </c>
      <c r="E69" s="4">
        <v>0</v>
      </c>
      <c r="F69" s="23">
        <f t="shared" ref="F69:F132" si="4">(D69*0.3048)+(E69*0.0254)</f>
        <v>1.524</v>
      </c>
      <c r="H69" s="4">
        <v>98</v>
      </c>
      <c r="I69" s="23">
        <f t="shared" ref="I69:I132" si="5">H69/2.2</f>
        <v>44.54545454545454</v>
      </c>
      <c r="K69" s="23">
        <f t="shared" ref="K69:K132" si="6">I69/(F69^2)</f>
        <v>19.179331287955502</v>
      </c>
      <c r="M69" s="27">
        <f>1-_xlfn.PERCENTRANK.EXC([1]Sheet1!$AQ$2:$AQ$860,K69,2)</f>
        <v>0.77</v>
      </c>
      <c r="O69" s="27">
        <f t="shared" ref="O69:O132" si="7">25.1/K69</f>
        <v>1.3087004767346941</v>
      </c>
    </row>
    <row r="70" spans="2:15" x14ac:dyDescent="0.25">
      <c r="B70" s="5">
        <v>25841</v>
      </c>
      <c r="D70" s="4">
        <v>5</v>
      </c>
      <c r="E70" s="4">
        <v>0</v>
      </c>
      <c r="F70" s="23">
        <f t="shared" si="4"/>
        <v>1.524</v>
      </c>
      <c r="H70" s="4">
        <v>117</v>
      </c>
      <c r="I70" s="23">
        <f t="shared" si="5"/>
        <v>53.18181818181818</v>
      </c>
      <c r="K70" s="23">
        <f t="shared" si="6"/>
        <v>22.897773068273406</v>
      </c>
      <c r="M70" s="27">
        <f>1-_xlfn.PERCENTRANK.EXC([1]Sheet1!$AQ$2:$AQ$860,K70,2)</f>
        <v>0.35</v>
      </c>
      <c r="O70" s="27">
        <f t="shared" si="7"/>
        <v>1.096176467692308</v>
      </c>
    </row>
    <row r="71" spans="2:15" x14ac:dyDescent="0.25">
      <c r="B71" s="5">
        <v>25849</v>
      </c>
      <c r="D71" s="4">
        <v>5</v>
      </c>
      <c r="E71" s="4">
        <v>2</v>
      </c>
      <c r="F71" s="23">
        <f t="shared" si="4"/>
        <v>1.5748</v>
      </c>
      <c r="H71" s="4">
        <v>131</v>
      </c>
      <c r="I71" s="23">
        <f t="shared" si="5"/>
        <v>59.54545454545454</v>
      </c>
      <c r="K71" s="23">
        <f t="shared" si="6"/>
        <v>24.010311950242667</v>
      </c>
      <c r="M71" s="27">
        <f>1-_xlfn.PERCENTRANK.EXC([1]Sheet1!$AQ$2:$AQ$860,K71,2)</f>
        <v>0.26</v>
      </c>
      <c r="O71" s="27">
        <f t="shared" si="7"/>
        <v>1.0453841687694658</v>
      </c>
    </row>
    <row r="72" spans="2:15" x14ac:dyDescent="0.25">
      <c r="B72" s="5">
        <v>25854</v>
      </c>
      <c r="D72" s="4">
        <v>5</v>
      </c>
      <c r="E72" s="4">
        <v>2</v>
      </c>
      <c r="F72" s="23">
        <f t="shared" si="4"/>
        <v>1.5748</v>
      </c>
      <c r="H72" s="4">
        <v>94</v>
      </c>
      <c r="I72" s="23">
        <f t="shared" si="5"/>
        <v>42.727272727272727</v>
      </c>
      <c r="K72" s="23">
        <f t="shared" si="6"/>
        <v>17.228773460479474</v>
      </c>
      <c r="M72" s="27">
        <f>1-_xlfn.PERCENTRANK.EXC([1]Sheet1!$AQ$2:$AQ$860,K72,2)</f>
        <v>0.92999999999999994</v>
      </c>
      <c r="O72" s="27">
        <f t="shared" si="7"/>
        <v>1.4568651713702128</v>
      </c>
    </row>
    <row r="73" spans="2:15" x14ac:dyDescent="0.25">
      <c r="B73" s="5">
        <v>25858</v>
      </c>
      <c r="D73" s="4">
        <v>5</v>
      </c>
      <c r="E73" s="4">
        <v>0</v>
      </c>
      <c r="F73" s="23">
        <f t="shared" si="4"/>
        <v>1.524</v>
      </c>
      <c r="H73" s="4">
        <v>91</v>
      </c>
      <c r="I73" s="23">
        <f t="shared" si="5"/>
        <v>41.36363636363636</v>
      </c>
      <c r="K73" s="23">
        <f t="shared" si="6"/>
        <v>17.809379053101537</v>
      </c>
      <c r="M73" s="27">
        <f>1-_xlfn.PERCENTRANK.EXC([1]Sheet1!$AQ$2:$AQ$860,K73,2)</f>
        <v>0.89</v>
      </c>
      <c r="O73" s="27">
        <f t="shared" si="7"/>
        <v>1.4093697441758246</v>
      </c>
    </row>
    <row r="74" spans="2:15" x14ac:dyDescent="0.25">
      <c r="B74" s="5">
        <v>25865</v>
      </c>
      <c r="D74" s="4">
        <v>5</v>
      </c>
      <c r="E74" s="4">
        <v>5</v>
      </c>
      <c r="F74" s="23">
        <f t="shared" si="4"/>
        <v>1.651</v>
      </c>
      <c r="H74" s="4">
        <v>127</v>
      </c>
      <c r="I74" s="23">
        <f t="shared" si="5"/>
        <v>57.72727272727272</v>
      </c>
      <c r="K74" s="23">
        <f t="shared" si="6"/>
        <v>21.178095072704398</v>
      </c>
      <c r="M74" s="27">
        <f>1-_xlfn.PERCENTRANK.EXC([1]Sheet1!$AQ$2:$AQ$860,K74,2)</f>
        <v>0.52</v>
      </c>
      <c r="O74" s="27">
        <f t="shared" si="7"/>
        <v>1.1851868600000002</v>
      </c>
    </row>
    <row r="75" spans="2:15" x14ac:dyDescent="0.25">
      <c r="B75" s="5">
        <v>25894</v>
      </c>
      <c r="D75" s="4">
        <v>5</v>
      </c>
      <c r="E75" s="4">
        <v>6</v>
      </c>
      <c r="F75" s="23">
        <f t="shared" si="4"/>
        <v>1.6764000000000001</v>
      </c>
      <c r="H75" s="4">
        <v>149</v>
      </c>
      <c r="I75" s="23">
        <f t="shared" si="5"/>
        <v>67.72727272727272</v>
      </c>
      <c r="K75" s="23">
        <f t="shared" si="6"/>
        <v>24.099513930724992</v>
      </c>
      <c r="M75" s="27">
        <f>1-_xlfn.PERCENTRANK.EXC([1]Sheet1!$AQ$2:$AQ$860,K75,2)</f>
        <v>0.26</v>
      </c>
      <c r="O75" s="27">
        <f t="shared" si="7"/>
        <v>1.0415147820885908</v>
      </c>
    </row>
    <row r="76" spans="2:15" x14ac:dyDescent="0.25">
      <c r="B76" s="5">
        <v>25897</v>
      </c>
      <c r="D76" s="4">
        <v>5</v>
      </c>
      <c r="E76" s="4">
        <v>9</v>
      </c>
      <c r="F76" s="23">
        <f t="shared" si="4"/>
        <v>1.7525999999999999</v>
      </c>
      <c r="H76" s="4">
        <v>179</v>
      </c>
      <c r="I76" s="23">
        <f t="shared" si="5"/>
        <v>81.36363636363636</v>
      </c>
      <c r="K76" s="23">
        <f t="shared" si="6"/>
        <v>26.488949504602719</v>
      </c>
      <c r="M76" s="27">
        <f>1-_xlfn.PERCENTRANK.EXC([1]Sheet1!$AQ$2:$AQ$860,K76,2)</f>
        <v>0.17000000000000004</v>
      </c>
      <c r="O76" s="27">
        <f t="shared" si="7"/>
        <v>0.94756494573854755</v>
      </c>
    </row>
    <row r="77" spans="2:15" x14ac:dyDescent="0.25">
      <c r="B77" s="5">
        <v>25910</v>
      </c>
      <c r="D77" s="4">
        <v>5</v>
      </c>
      <c r="E77" s="4">
        <v>3.5</v>
      </c>
      <c r="F77" s="23">
        <f t="shared" si="4"/>
        <v>1.6129</v>
      </c>
      <c r="H77" s="4">
        <v>156</v>
      </c>
      <c r="I77" s="23">
        <f t="shared" si="5"/>
        <v>70.909090909090907</v>
      </c>
      <c r="K77" s="23">
        <f t="shared" si="6"/>
        <v>27.257563575599818</v>
      </c>
      <c r="M77" s="27">
        <f>1-_xlfn.PERCENTRANK.EXC([1]Sheet1!$AQ$2:$AQ$860,K77,2)</f>
        <v>0.14000000000000001</v>
      </c>
      <c r="O77" s="27">
        <f t="shared" si="7"/>
        <v>0.92084532538589747</v>
      </c>
    </row>
    <row r="78" spans="2:15" x14ac:dyDescent="0.25">
      <c r="B78" s="5">
        <v>25918</v>
      </c>
      <c r="D78" s="4">
        <v>5</v>
      </c>
      <c r="E78" s="4">
        <v>0</v>
      </c>
      <c r="F78" s="23">
        <f t="shared" si="4"/>
        <v>1.524</v>
      </c>
      <c r="H78" s="4">
        <v>109</v>
      </c>
      <c r="I78" s="23">
        <f t="shared" si="5"/>
        <v>49.54545454545454</v>
      </c>
      <c r="K78" s="23">
        <f t="shared" si="6"/>
        <v>21.332113371297446</v>
      </c>
      <c r="M78" s="27">
        <f>1-_xlfn.PERCENTRANK.EXC([1]Sheet1!$AQ$2:$AQ$860,K78,2)</f>
        <v>0.5</v>
      </c>
      <c r="O78" s="27">
        <f t="shared" si="7"/>
        <v>1.1766297864220185</v>
      </c>
    </row>
    <row r="79" spans="2:15" x14ac:dyDescent="0.25">
      <c r="B79" s="5">
        <v>25964</v>
      </c>
      <c r="D79" s="4">
        <v>5</v>
      </c>
      <c r="E79" s="4">
        <v>4.5</v>
      </c>
      <c r="F79" s="23">
        <f t="shared" si="4"/>
        <v>1.6383000000000001</v>
      </c>
      <c r="H79" s="4">
        <v>114</v>
      </c>
      <c r="I79" s="23">
        <f t="shared" si="5"/>
        <v>51.818181818181813</v>
      </c>
      <c r="K79" s="23">
        <f t="shared" si="6"/>
        <v>19.30613363496586</v>
      </c>
      <c r="M79" s="27">
        <f>1-_xlfn.PERCENTRANK.EXC([1]Sheet1!$AQ$2:$AQ$860,K79,2)</f>
        <v>0.75</v>
      </c>
      <c r="O79" s="27">
        <f t="shared" si="7"/>
        <v>1.300104954963158</v>
      </c>
    </row>
    <row r="80" spans="2:15" x14ac:dyDescent="0.25">
      <c r="B80" s="5">
        <v>25975</v>
      </c>
      <c r="D80" s="4">
        <v>5</v>
      </c>
      <c r="E80" s="4">
        <v>4.5</v>
      </c>
      <c r="F80" s="23">
        <f t="shared" si="4"/>
        <v>1.6383000000000001</v>
      </c>
      <c r="H80" s="4">
        <v>93</v>
      </c>
      <c r="I80" s="23">
        <f t="shared" si="5"/>
        <v>42.272727272727266</v>
      </c>
      <c r="K80" s="23">
        <f t="shared" si="6"/>
        <v>15.749740596945832</v>
      </c>
      <c r="M80" s="27">
        <f>1-_xlfn.PERCENTRANK.EXC([1]Sheet1!$AQ$2:$AQ$860,K80,2)</f>
        <v>1</v>
      </c>
      <c r="O80" s="27">
        <f t="shared" si="7"/>
        <v>1.5936770415677424</v>
      </c>
    </row>
    <row r="81" spans="2:15" x14ac:dyDescent="0.25">
      <c r="B81" s="5">
        <v>25978</v>
      </c>
      <c r="D81" s="4">
        <v>5</v>
      </c>
      <c r="E81" s="4">
        <v>3</v>
      </c>
      <c r="F81" s="23">
        <f t="shared" si="4"/>
        <v>1.6002000000000001</v>
      </c>
      <c r="H81" s="4">
        <v>121</v>
      </c>
      <c r="I81" s="23">
        <f t="shared" si="5"/>
        <v>54.999999999999993</v>
      </c>
      <c r="K81" s="23">
        <f t="shared" si="6"/>
        <v>21.479004913162253</v>
      </c>
      <c r="M81" s="27">
        <f>1-_xlfn.PERCENTRANK.EXC([1]Sheet1!$AQ$2:$AQ$860,K81,2)</f>
        <v>0.49</v>
      </c>
      <c r="O81" s="27">
        <f t="shared" si="7"/>
        <v>1.1685830000727275</v>
      </c>
    </row>
    <row r="82" spans="2:15" x14ac:dyDescent="0.25">
      <c r="B82" s="5">
        <v>25980</v>
      </c>
      <c r="D82" s="4">
        <v>5</v>
      </c>
      <c r="E82" s="4">
        <v>10</v>
      </c>
      <c r="F82" s="23">
        <f t="shared" si="4"/>
        <v>1.778</v>
      </c>
      <c r="H82" s="4">
        <v>219</v>
      </c>
      <c r="I82" s="23">
        <f t="shared" si="5"/>
        <v>99.545454545454533</v>
      </c>
      <c r="K82" s="23">
        <f t="shared" si="6"/>
        <v>31.48893125244506</v>
      </c>
      <c r="M82" s="27">
        <f>1-_xlfn.PERCENTRANK.EXC([1]Sheet1!$AQ$2:$AQ$860,K82,2)</f>
        <v>5.0000000000000044E-2</v>
      </c>
      <c r="O82" s="27">
        <f t="shared" si="7"/>
        <v>0.79710549077625592</v>
      </c>
    </row>
    <row r="83" spans="2:15" x14ac:dyDescent="0.25">
      <c r="B83" s="5">
        <v>26002</v>
      </c>
      <c r="D83" s="4">
        <v>5</v>
      </c>
      <c r="E83" s="4">
        <v>5</v>
      </c>
      <c r="F83" s="23">
        <f t="shared" si="4"/>
        <v>1.651</v>
      </c>
      <c r="H83" s="4">
        <v>146</v>
      </c>
      <c r="I83" s="23">
        <f t="shared" si="5"/>
        <v>66.36363636363636</v>
      </c>
      <c r="K83" s="23">
        <f t="shared" si="6"/>
        <v>24.346471500904268</v>
      </c>
      <c r="M83" s="27">
        <f>1-_xlfn.PERCENTRANK.EXC([1]Sheet1!$AQ$2:$AQ$860,K83,2)</f>
        <v>0.24</v>
      </c>
      <c r="O83" s="27">
        <f t="shared" si="7"/>
        <v>1.0309502138356166</v>
      </c>
    </row>
    <row r="84" spans="2:15" x14ac:dyDescent="0.25">
      <c r="B84" s="5">
        <v>26005</v>
      </c>
      <c r="D84" s="4">
        <v>5</v>
      </c>
      <c r="E84" s="4">
        <v>6</v>
      </c>
      <c r="F84" s="23">
        <f t="shared" si="4"/>
        <v>1.6764000000000001</v>
      </c>
      <c r="H84" s="4">
        <v>100</v>
      </c>
      <c r="I84" s="23">
        <f t="shared" si="5"/>
        <v>45.454545454545453</v>
      </c>
      <c r="K84" s="23">
        <f t="shared" si="6"/>
        <v>16.174170423305366</v>
      </c>
      <c r="M84" s="27">
        <f>1-_xlfn.PERCENTRANK.EXC([1]Sheet1!$AQ$2:$AQ$860,K84,2)</f>
        <v>0.99</v>
      </c>
      <c r="O84" s="27">
        <f t="shared" si="7"/>
        <v>1.5518570253120003</v>
      </c>
    </row>
    <row r="85" spans="2:15" x14ac:dyDescent="0.25">
      <c r="B85" s="5">
        <v>26008</v>
      </c>
      <c r="D85" s="4">
        <v>5</v>
      </c>
      <c r="E85" s="4">
        <v>6</v>
      </c>
      <c r="F85" s="23">
        <f t="shared" si="4"/>
        <v>1.6764000000000001</v>
      </c>
      <c r="H85" s="4">
        <v>118</v>
      </c>
      <c r="I85" s="23">
        <f t="shared" si="5"/>
        <v>53.636363636363633</v>
      </c>
      <c r="K85" s="23">
        <f t="shared" si="6"/>
        <v>19.085521099500333</v>
      </c>
      <c r="M85" s="27">
        <f>1-_xlfn.PERCENTRANK.EXC([1]Sheet1!$AQ$2:$AQ$860,K85,2)</f>
        <v>0.78</v>
      </c>
      <c r="O85" s="27">
        <f t="shared" si="7"/>
        <v>1.3151330722983052</v>
      </c>
    </row>
    <row r="86" spans="2:15" x14ac:dyDescent="0.25">
      <c r="B86" s="5">
        <v>26010</v>
      </c>
      <c r="D86" s="4">
        <v>5</v>
      </c>
      <c r="E86" s="4">
        <v>6</v>
      </c>
      <c r="F86" s="23">
        <f t="shared" si="4"/>
        <v>1.6764000000000001</v>
      </c>
      <c r="H86" s="4">
        <v>108</v>
      </c>
      <c r="I86" s="23">
        <f t="shared" si="5"/>
        <v>49.090909090909086</v>
      </c>
      <c r="K86" s="23">
        <f t="shared" si="6"/>
        <v>17.468104057169793</v>
      </c>
      <c r="M86" s="27">
        <f>1-_xlfn.PERCENTRANK.EXC([1]Sheet1!$AQ$2:$AQ$860,K86,2)</f>
        <v>0.92</v>
      </c>
      <c r="O86" s="27">
        <f t="shared" si="7"/>
        <v>1.4369046530666671</v>
      </c>
    </row>
    <row r="87" spans="2:15" x14ac:dyDescent="0.25">
      <c r="B87" s="5">
        <v>26013</v>
      </c>
      <c r="D87" s="4">
        <v>5</v>
      </c>
      <c r="E87" s="4">
        <v>3</v>
      </c>
      <c r="F87" s="23">
        <f t="shared" si="4"/>
        <v>1.6002000000000001</v>
      </c>
      <c r="H87" s="4">
        <v>112</v>
      </c>
      <c r="I87" s="23">
        <f t="shared" si="5"/>
        <v>50.909090909090907</v>
      </c>
      <c r="K87" s="23">
        <f t="shared" si="6"/>
        <v>19.881392977472501</v>
      </c>
      <c r="M87" s="27">
        <f>1-_xlfn.PERCENTRANK.EXC([1]Sheet1!$AQ$2:$AQ$860,K87,2)</f>
        <v>0.65999999999999992</v>
      </c>
      <c r="O87" s="27">
        <f t="shared" si="7"/>
        <v>1.2624869911500003</v>
      </c>
    </row>
    <row r="88" spans="2:15" x14ac:dyDescent="0.25">
      <c r="B88" s="5">
        <v>26019</v>
      </c>
      <c r="D88" s="4">
        <v>5</v>
      </c>
      <c r="E88" s="4">
        <v>1</v>
      </c>
      <c r="F88" s="23">
        <f t="shared" si="4"/>
        <v>1.5494000000000001</v>
      </c>
      <c r="H88" s="4">
        <v>139</v>
      </c>
      <c r="I88" s="23">
        <f t="shared" si="5"/>
        <v>63.18181818181818</v>
      </c>
      <c r="K88" s="23">
        <f t="shared" si="6"/>
        <v>26.318735298534335</v>
      </c>
      <c r="M88" s="27">
        <f>1-_xlfn.PERCENTRANK.EXC([1]Sheet1!$AQ$2:$AQ$860,K88,2)</f>
        <v>0.17000000000000004</v>
      </c>
      <c r="O88" s="27">
        <f t="shared" si="7"/>
        <v>0.95369324229640307</v>
      </c>
    </row>
    <row r="89" spans="2:15" x14ac:dyDescent="0.25">
      <c r="B89" s="5">
        <v>26037</v>
      </c>
      <c r="D89" s="4">
        <v>4</v>
      </c>
      <c r="E89" s="4">
        <v>9</v>
      </c>
      <c r="F89" s="23">
        <f t="shared" si="4"/>
        <v>1.4478</v>
      </c>
      <c r="H89" s="4">
        <v>90</v>
      </c>
      <c r="I89" s="23">
        <f t="shared" si="5"/>
        <v>40.909090909090907</v>
      </c>
      <c r="K89" s="23">
        <f t="shared" si="6"/>
        <v>19.516533618813902</v>
      </c>
      <c r="M89" s="27">
        <f>1-_xlfn.PERCENTRANK.EXC([1]Sheet1!$AQ$2:$AQ$860,K89,2)</f>
        <v>0.72</v>
      </c>
      <c r="O89" s="27">
        <f t="shared" si="7"/>
        <v>1.2860890407200001</v>
      </c>
    </row>
    <row r="90" spans="2:15" x14ac:dyDescent="0.25">
      <c r="B90" s="5">
        <v>26048</v>
      </c>
      <c r="D90" s="4">
        <v>5</v>
      </c>
      <c r="E90" s="4">
        <v>6</v>
      </c>
      <c r="F90" s="23">
        <f t="shared" si="4"/>
        <v>1.6764000000000001</v>
      </c>
      <c r="H90" s="4">
        <v>147</v>
      </c>
      <c r="I90" s="23">
        <f t="shared" si="5"/>
        <v>66.818181818181813</v>
      </c>
      <c r="K90" s="23">
        <f t="shared" si="6"/>
        <v>23.776030522258885</v>
      </c>
      <c r="M90" s="27">
        <f>1-_xlfn.PERCENTRANK.EXC([1]Sheet1!$AQ$2:$AQ$860,K90,2)</f>
        <v>0.28000000000000003</v>
      </c>
      <c r="O90" s="27">
        <f t="shared" si="7"/>
        <v>1.0556850512326534</v>
      </c>
    </row>
    <row r="91" spans="2:15" x14ac:dyDescent="0.25">
      <c r="B91" s="5">
        <v>26066</v>
      </c>
      <c r="D91" s="4">
        <v>5</v>
      </c>
      <c r="E91" s="4">
        <v>3</v>
      </c>
      <c r="F91" s="23">
        <f t="shared" si="4"/>
        <v>1.6002000000000001</v>
      </c>
      <c r="H91" s="4">
        <v>114</v>
      </c>
      <c r="I91" s="23">
        <f t="shared" si="5"/>
        <v>51.818181818181813</v>
      </c>
      <c r="K91" s="23">
        <f t="shared" si="6"/>
        <v>20.236417852070225</v>
      </c>
      <c r="M91" s="27">
        <f>1-_xlfn.PERCENTRANK.EXC([1]Sheet1!$AQ$2:$AQ$860,K91,2)</f>
        <v>0.61</v>
      </c>
      <c r="O91" s="27">
        <f t="shared" si="7"/>
        <v>1.2403380965684212</v>
      </c>
    </row>
    <row r="92" spans="2:15" x14ac:dyDescent="0.25">
      <c r="B92" s="5">
        <v>26068</v>
      </c>
      <c r="D92" s="4">
        <v>5</v>
      </c>
      <c r="E92" s="4">
        <v>2</v>
      </c>
      <c r="F92" s="23">
        <f t="shared" si="4"/>
        <v>1.5748</v>
      </c>
      <c r="H92" s="4">
        <v>107</v>
      </c>
      <c r="I92" s="23">
        <f t="shared" si="5"/>
        <v>48.636363636363633</v>
      </c>
      <c r="K92" s="23">
        <f t="shared" si="6"/>
        <v>19.611476173098971</v>
      </c>
      <c r="M92" s="27">
        <f>1-_xlfn.PERCENTRANK.EXC([1]Sheet1!$AQ$2:$AQ$860,K92,2)</f>
        <v>0.7</v>
      </c>
      <c r="O92" s="27">
        <f t="shared" si="7"/>
        <v>1.2798628608299067</v>
      </c>
    </row>
    <row r="93" spans="2:15" x14ac:dyDescent="0.25">
      <c r="B93" s="5">
        <v>26073</v>
      </c>
      <c r="D93" s="4">
        <v>5</v>
      </c>
      <c r="E93" s="4">
        <v>1</v>
      </c>
      <c r="F93" s="23">
        <f t="shared" si="4"/>
        <v>1.5494000000000001</v>
      </c>
      <c r="H93" s="4">
        <v>114</v>
      </c>
      <c r="I93" s="23">
        <f t="shared" si="5"/>
        <v>51.818181818181813</v>
      </c>
      <c r="K93" s="23">
        <f t="shared" si="6"/>
        <v>21.585149813186433</v>
      </c>
      <c r="M93" s="27">
        <f>1-_xlfn.PERCENTRANK.EXC([1]Sheet1!$AQ$2:$AQ$860,K93,2)</f>
        <v>0.47</v>
      </c>
      <c r="O93" s="27">
        <f t="shared" si="7"/>
        <v>1.162836497185965</v>
      </c>
    </row>
    <row r="94" spans="2:15" x14ac:dyDescent="0.25">
      <c r="B94" s="5">
        <v>26087</v>
      </c>
      <c r="D94" s="4">
        <v>5</v>
      </c>
      <c r="E94" s="4">
        <v>2</v>
      </c>
      <c r="F94" s="23">
        <f t="shared" si="4"/>
        <v>1.5748</v>
      </c>
      <c r="H94" s="4">
        <v>129</v>
      </c>
      <c r="I94" s="23">
        <f t="shared" si="5"/>
        <v>58.636363636363633</v>
      </c>
      <c r="K94" s="23">
        <f t="shared" si="6"/>
        <v>23.643742302147359</v>
      </c>
      <c r="M94" s="27">
        <f>1-_xlfn.PERCENTRANK.EXC([1]Sheet1!$AQ$2:$AQ$860,K94,2)</f>
        <v>0.29000000000000004</v>
      </c>
      <c r="O94" s="27">
        <f t="shared" si="7"/>
        <v>1.0615916752620156</v>
      </c>
    </row>
    <row r="95" spans="2:15" x14ac:dyDescent="0.25">
      <c r="B95" s="5">
        <v>26089</v>
      </c>
      <c r="D95" s="4">
        <v>5</v>
      </c>
      <c r="E95" s="4">
        <v>0</v>
      </c>
      <c r="F95" s="23">
        <f t="shared" si="4"/>
        <v>1.524</v>
      </c>
      <c r="H95" s="4">
        <v>95</v>
      </c>
      <c r="I95" s="23">
        <f t="shared" si="5"/>
        <v>43.18181818181818</v>
      </c>
      <c r="K95" s="23">
        <f t="shared" si="6"/>
        <v>18.592208901589519</v>
      </c>
      <c r="M95" s="27">
        <f>1-_xlfn.PERCENTRANK.EXC([1]Sheet1!$AQ$2:$AQ$860,K95,2)</f>
        <v>0.82000000000000006</v>
      </c>
      <c r="O95" s="27">
        <f t="shared" si="7"/>
        <v>1.3500278602105265</v>
      </c>
    </row>
    <row r="96" spans="2:15" x14ac:dyDescent="0.25">
      <c r="B96" s="5">
        <v>26104</v>
      </c>
      <c r="D96" s="4">
        <v>5</v>
      </c>
      <c r="E96" s="4">
        <v>6</v>
      </c>
      <c r="F96" s="23">
        <f t="shared" si="4"/>
        <v>1.6764000000000001</v>
      </c>
      <c r="H96" s="4">
        <v>118</v>
      </c>
      <c r="I96" s="23">
        <f t="shared" si="5"/>
        <v>53.636363636363633</v>
      </c>
      <c r="K96" s="23">
        <f t="shared" si="6"/>
        <v>19.085521099500333</v>
      </c>
      <c r="M96" s="27">
        <f>1-_xlfn.PERCENTRANK.EXC([1]Sheet1!$AQ$2:$AQ$860,K96,2)</f>
        <v>0.78</v>
      </c>
      <c r="O96" s="27">
        <f t="shared" si="7"/>
        <v>1.3151330722983052</v>
      </c>
    </row>
    <row r="97" spans="2:15" x14ac:dyDescent="0.25">
      <c r="B97" s="5">
        <v>26113</v>
      </c>
      <c r="D97" s="4">
        <v>5</v>
      </c>
      <c r="E97" s="4">
        <v>5</v>
      </c>
      <c r="F97" s="23">
        <f t="shared" si="4"/>
        <v>1.651</v>
      </c>
      <c r="H97" s="4">
        <v>127</v>
      </c>
      <c r="I97" s="23">
        <f t="shared" si="5"/>
        <v>57.72727272727272</v>
      </c>
      <c r="K97" s="23">
        <f t="shared" si="6"/>
        <v>21.178095072704398</v>
      </c>
      <c r="M97" s="27">
        <f>1-_xlfn.PERCENTRANK.EXC([1]Sheet1!$AQ$2:$AQ$860,K97,2)</f>
        <v>0.52</v>
      </c>
      <c r="O97" s="27">
        <f t="shared" si="7"/>
        <v>1.1851868600000002</v>
      </c>
    </row>
    <row r="98" spans="2:15" x14ac:dyDescent="0.25">
      <c r="B98" s="5">
        <v>26146</v>
      </c>
      <c r="D98" s="4">
        <v>5</v>
      </c>
      <c r="E98" s="4">
        <v>4</v>
      </c>
      <c r="F98" s="23">
        <f t="shared" si="4"/>
        <v>1.6255999999999999</v>
      </c>
      <c r="H98" s="4">
        <v>106</v>
      </c>
      <c r="I98" s="23">
        <f t="shared" si="5"/>
        <v>48.18181818181818</v>
      </c>
      <c r="K98" s="23">
        <f t="shared" si="6"/>
        <v>18.23290223284992</v>
      </c>
      <c r="M98" s="27">
        <f>1-_xlfn.PERCENTRANK.EXC([1]Sheet1!$AQ$2:$AQ$860,K98,2)</f>
        <v>0.84</v>
      </c>
      <c r="O98" s="27">
        <f t="shared" si="7"/>
        <v>1.3766321828226415</v>
      </c>
    </row>
    <row r="99" spans="2:15" x14ac:dyDescent="0.25">
      <c r="B99" s="5">
        <v>26150</v>
      </c>
      <c r="D99" s="4">
        <v>4</v>
      </c>
      <c r="E99" s="4">
        <v>11</v>
      </c>
      <c r="F99" s="23">
        <f t="shared" si="4"/>
        <v>1.4986000000000002</v>
      </c>
      <c r="H99" s="4">
        <v>102</v>
      </c>
      <c r="I99" s="23">
        <f t="shared" si="5"/>
        <v>46.36363636363636</v>
      </c>
      <c r="K99" s="23">
        <f t="shared" si="6"/>
        <v>20.64457917012253</v>
      </c>
      <c r="M99" s="27">
        <f>1-_xlfn.PERCENTRANK.EXC([1]Sheet1!$AQ$2:$AQ$860,K99,2)</f>
        <v>0.57000000000000006</v>
      </c>
      <c r="O99" s="27">
        <f t="shared" si="7"/>
        <v>1.2158155316784318</v>
      </c>
    </row>
    <row r="100" spans="2:15" x14ac:dyDescent="0.25">
      <c r="B100" s="5">
        <v>26166</v>
      </c>
      <c r="D100" s="4">
        <v>5</v>
      </c>
      <c r="E100" s="4">
        <v>1</v>
      </c>
      <c r="F100" s="23">
        <f t="shared" si="4"/>
        <v>1.5494000000000001</v>
      </c>
      <c r="H100" s="4">
        <v>101</v>
      </c>
      <c r="I100" s="23">
        <f t="shared" si="5"/>
        <v>45.909090909090907</v>
      </c>
      <c r="K100" s="23">
        <f t="shared" si="6"/>
        <v>19.123685360805524</v>
      </c>
      <c r="M100" s="27">
        <f>1-_xlfn.PERCENTRANK.EXC([1]Sheet1!$AQ$2:$AQ$860,K100,2)</f>
        <v>0.77</v>
      </c>
      <c r="O100" s="27">
        <f t="shared" si="7"/>
        <v>1.3125085215762378</v>
      </c>
    </row>
    <row r="101" spans="2:15" x14ac:dyDescent="0.25">
      <c r="B101" s="5">
        <v>26169</v>
      </c>
      <c r="D101" s="4">
        <v>5</v>
      </c>
      <c r="E101" s="4">
        <v>7</v>
      </c>
      <c r="F101" s="23">
        <f t="shared" si="4"/>
        <v>1.7018</v>
      </c>
      <c r="H101" s="4">
        <v>106</v>
      </c>
      <c r="I101" s="23">
        <f t="shared" si="5"/>
        <v>48.18181818181818</v>
      </c>
      <c r="K101" s="23">
        <f t="shared" si="6"/>
        <v>16.636660179495049</v>
      </c>
      <c r="M101" s="27">
        <f>1-_xlfn.PERCENTRANK.EXC([1]Sheet1!$AQ$2:$AQ$860,K101,2)</f>
        <v>0.96</v>
      </c>
      <c r="O101" s="27">
        <f t="shared" si="7"/>
        <v>1.5087162765358491</v>
      </c>
    </row>
    <row r="102" spans="2:15" x14ac:dyDescent="0.25">
      <c r="B102" s="5">
        <v>26173</v>
      </c>
      <c r="D102" s="4">
        <v>5</v>
      </c>
      <c r="E102" s="4">
        <v>2.5</v>
      </c>
      <c r="F102" s="23">
        <f t="shared" si="4"/>
        <v>1.5874999999999999</v>
      </c>
      <c r="H102" s="4">
        <v>108</v>
      </c>
      <c r="I102" s="23">
        <f t="shared" si="5"/>
        <v>49.090909090909086</v>
      </c>
      <c r="K102" s="23">
        <f t="shared" si="6"/>
        <v>19.4793116858961</v>
      </c>
      <c r="M102" s="27">
        <f>1-_xlfn.PERCENTRANK.EXC([1]Sheet1!$AQ$2:$AQ$860,K102,2)</f>
        <v>0.73</v>
      </c>
      <c r="O102" s="27">
        <f t="shared" si="7"/>
        <v>1.288546556712963</v>
      </c>
    </row>
    <row r="103" spans="2:15" x14ac:dyDescent="0.25">
      <c r="B103" s="5">
        <v>26182</v>
      </c>
      <c r="D103" s="4">
        <v>5</v>
      </c>
      <c r="E103" s="4">
        <v>5</v>
      </c>
      <c r="F103" s="23">
        <f t="shared" si="4"/>
        <v>1.651</v>
      </c>
      <c r="H103" s="4">
        <v>114</v>
      </c>
      <c r="I103" s="23">
        <f t="shared" si="5"/>
        <v>51.818181818181813</v>
      </c>
      <c r="K103" s="23">
        <f t="shared" si="6"/>
        <v>19.010258569199223</v>
      </c>
      <c r="M103" s="27">
        <f>1-_xlfn.PERCENTRANK.EXC([1]Sheet1!$AQ$2:$AQ$860,K103,2)</f>
        <v>0.78</v>
      </c>
      <c r="O103" s="27">
        <f t="shared" si="7"/>
        <v>1.3203397475438599</v>
      </c>
    </row>
    <row r="104" spans="2:15" x14ac:dyDescent="0.25">
      <c r="B104" s="5">
        <v>26183</v>
      </c>
      <c r="D104" s="4">
        <v>5</v>
      </c>
      <c r="E104" s="4">
        <v>2</v>
      </c>
      <c r="F104" s="23">
        <f t="shared" si="4"/>
        <v>1.5748</v>
      </c>
      <c r="H104" s="4">
        <v>119</v>
      </c>
      <c r="I104" s="23">
        <f t="shared" si="5"/>
        <v>54.090909090909086</v>
      </c>
      <c r="K104" s="23">
        <f t="shared" si="6"/>
        <v>21.810894061670819</v>
      </c>
      <c r="M104" s="27">
        <f>1-_xlfn.PERCENTRANK.EXC([1]Sheet1!$AQ$2:$AQ$860,K104,2)</f>
        <v>0.44999999999999996</v>
      </c>
      <c r="O104" s="27">
        <f t="shared" si="7"/>
        <v>1.1508010597378153</v>
      </c>
    </row>
    <row r="105" spans="2:15" x14ac:dyDescent="0.25">
      <c r="B105" s="5">
        <v>26185</v>
      </c>
      <c r="D105" s="4">
        <v>5</v>
      </c>
      <c r="E105" s="4">
        <v>2.5</v>
      </c>
      <c r="F105" s="23">
        <f t="shared" si="4"/>
        <v>1.5874999999999999</v>
      </c>
      <c r="H105" s="4">
        <v>130</v>
      </c>
      <c r="I105" s="23">
        <f t="shared" si="5"/>
        <v>59.090909090909086</v>
      </c>
      <c r="K105" s="23">
        <f t="shared" si="6"/>
        <v>23.447319621911969</v>
      </c>
      <c r="M105" s="27">
        <f>1-_xlfn.PERCENTRANK.EXC([1]Sheet1!$AQ$2:$AQ$860,K105,2)</f>
        <v>0.30000000000000004</v>
      </c>
      <c r="O105" s="27">
        <f t="shared" si="7"/>
        <v>1.0704848317307694</v>
      </c>
    </row>
    <row r="106" spans="2:15" x14ac:dyDescent="0.25">
      <c r="B106" s="5">
        <v>26191</v>
      </c>
      <c r="D106" s="4">
        <v>5</v>
      </c>
      <c r="E106" s="4">
        <v>4</v>
      </c>
      <c r="F106" s="23">
        <f t="shared" si="4"/>
        <v>1.6255999999999999</v>
      </c>
      <c r="H106" s="4">
        <v>91</v>
      </c>
      <c r="I106" s="23">
        <f t="shared" si="5"/>
        <v>41.36363636363636</v>
      </c>
      <c r="K106" s="23">
        <f t="shared" si="6"/>
        <v>15.652774558390025</v>
      </c>
      <c r="M106" s="27">
        <f>1-_xlfn.PERCENTRANK.EXC([1]Sheet1!$AQ$2:$AQ$860,K106,2)</f>
        <v>1</v>
      </c>
      <c r="O106" s="27">
        <f t="shared" si="7"/>
        <v>1.6035495755956046</v>
      </c>
    </row>
    <row r="107" spans="2:15" x14ac:dyDescent="0.25">
      <c r="B107" s="5">
        <v>26220</v>
      </c>
      <c r="D107" s="4">
        <v>5</v>
      </c>
      <c r="E107" s="4">
        <v>3</v>
      </c>
      <c r="F107" s="23">
        <f t="shared" si="4"/>
        <v>1.6002000000000001</v>
      </c>
      <c r="H107" s="4">
        <v>167</v>
      </c>
      <c r="I107" s="23">
        <f t="shared" si="5"/>
        <v>75.909090909090907</v>
      </c>
      <c r="K107" s="23">
        <f t="shared" si="6"/>
        <v>29.644577028909893</v>
      </c>
      <c r="M107" s="27">
        <f>1-_xlfn.PERCENTRANK.EXC([1]Sheet1!$AQ$2:$AQ$860,K107,2)</f>
        <v>6.9999999999999951E-2</v>
      </c>
      <c r="O107" s="27">
        <f t="shared" si="7"/>
        <v>0.8466978623281437</v>
      </c>
    </row>
    <row r="108" spans="2:15" x14ac:dyDescent="0.25">
      <c r="B108" s="5">
        <v>26223</v>
      </c>
      <c r="D108" s="4">
        <v>5</v>
      </c>
      <c r="E108" s="4">
        <v>6.5</v>
      </c>
      <c r="F108" s="23">
        <f t="shared" si="4"/>
        <v>1.6891</v>
      </c>
      <c r="H108" s="4">
        <v>135</v>
      </c>
      <c r="I108" s="23">
        <f t="shared" si="5"/>
        <v>61.36363636363636</v>
      </c>
      <c r="K108" s="23">
        <f t="shared" si="6"/>
        <v>21.508016641141847</v>
      </c>
      <c r="M108" s="27">
        <f>1-_xlfn.PERCENTRANK.EXC([1]Sheet1!$AQ$2:$AQ$860,K108,2)</f>
        <v>0.47</v>
      </c>
      <c r="O108" s="27">
        <f t="shared" si="7"/>
        <v>1.167006722134815</v>
      </c>
    </row>
    <row r="109" spans="2:15" x14ac:dyDescent="0.25">
      <c r="B109" s="5">
        <v>26228</v>
      </c>
      <c r="D109" s="4">
        <v>5</v>
      </c>
      <c r="E109" s="4">
        <v>4</v>
      </c>
      <c r="F109" s="23">
        <f t="shared" si="4"/>
        <v>1.6255999999999999</v>
      </c>
      <c r="H109" s="4">
        <v>112</v>
      </c>
      <c r="I109" s="23">
        <f t="shared" si="5"/>
        <v>50.909090909090907</v>
      </c>
      <c r="K109" s="23">
        <f t="shared" si="6"/>
        <v>19.264953302633877</v>
      </c>
      <c r="M109" s="27">
        <f>1-_xlfn.PERCENTRANK.EXC([1]Sheet1!$AQ$2:$AQ$860,K109,2)</f>
        <v>0.76</v>
      </c>
      <c r="O109" s="27">
        <f t="shared" si="7"/>
        <v>1.3028840301714286</v>
      </c>
    </row>
    <row r="110" spans="2:15" x14ac:dyDescent="0.25">
      <c r="B110" s="5">
        <v>26231</v>
      </c>
      <c r="D110" s="4">
        <v>5</v>
      </c>
      <c r="E110" s="4">
        <v>0</v>
      </c>
      <c r="F110" s="23">
        <f t="shared" si="4"/>
        <v>1.524</v>
      </c>
      <c r="H110" s="4">
        <v>114</v>
      </c>
      <c r="I110" s="23">
        <f t="shared" si="5"/>
        <v>51.818181818181813</v>
      </c>
      <c r="K110" s="23">
        <f t="shared" si="6"/>
        <v>22.310650681907422</v>
      </c>
      <c r="M110" s="27">
        <f>1-_xlfn.PERCENTRANK.EXC([1]Sheet1!$AQ$2:$AQ$860,K110,2)</f>
        <v>0.41000000000000003</v>
      </c>
      <c r="O110" s="27">
        <f t="shared" si="7"/>
        <v>1.1250232168421055</v>
      </c>
    </row>
    <row r="111" spans="2:15" x14ac:dyDescent="0.25">
      <c r="B111" s="5">
        <v>26282</v>
      </c>
      <c r="D111" s="4">
        <v>5</v>
      </c>
      <c r="E111" s="4">
        <v>3</v>
      </c>
      <c r="F111" s="23">
        <f t="shared" si="4"/>
        <v>1.6002000000000001</v>
      </c>
      <c r="H111" s="4">
        <v>161</v>
      </c>
      <c r="I111" s="23">
        <f t="shared" si="5"/>
        <v>73.181818181818173</v>
      </c>
      <c r="K111" s="23">
        <f t="shared" si="6"/>
        <v>28.57950240511672</v>
      </c>
      <c r="M111" s="27">
        <f>1-_xlfn.PERCENTRANK.EXC([1]Sheet1!$AQ$2:$AQ$860,K111,2)</f>
        <v>8.9999999999999969E-2</v>
      </c>
      <c r="O111" s="27">
        <f t="shared" si="7"/>
        <v>0.87825181993043488</v>
      </c>
    </row>
    <row r="112" spans="2:15" x14ac:dyDescent="0.25">
      <c r="B112" s="5">
        <v>26288</v>
      </c>
      <c r="D112" s="4">
        <v>5</v>
      </c>
      <c r="E112" s="4">
        <v>1</v>
      </c>
      <c r="F112" s="23">
        <f t="shared" si="4"/>
        <v>1.5494000000000001</v>
      </c>
      <c r="H112" s="4">
        <v>93</v>
      </c>
      <c r="I112" s="23">
        <f t="shared" si="5"/>
        <v>42.272727272727266</v>
      </c>
      <c r="K112" s="23">
        <f t="shared" si="6"/>
        <v>17.608938005494196</v>
      </c>
      <c r="M112" s="27">
        <f>1-_xlfn.PERCENTRANK.EXC([1]Sheet1!$AQ$2:$AQ$860,K112,2)</f>
        <v>0.9</v>
      </c>
      <c r="O112" s="27">
        <f t="shared" si="7"/>
        <v>1.4254124804215056</v>
      </c>
    </row>
    <row r="113" spans="2:15" x14ac:dyDescent="0.25">
      <c r="B113" s="5">
        <v>26300</v>
      </c>
      <c r="D113" s="4">
        <v>5</v>
      </c>
      <c r="E113" s="4">
        <v>6</v>
      </c>
      <c r="F113" s="23">
        <f t="shared" si="4"/>
        <v>1.6764000000000001</v>
      </c>
      <c r="H113" s="4">
        <v>116</v>
      </c>
      <c r="I113" s="23">
        <f t="shared" si="5"/>
        <v>52.72727272727272</v>
      </c>
      <c r="K113" s="23">
        <f t="shared" si="6"/>
        <v>18.762037691034223</v>
      </c>
      <c r="M113" s="27">
        <f>1-_xlfn.PERCENTRANK.EXC([1]Sheet1!$AQ$2:$AQ$860,K113,2)</f>
        <v>0.81</v>
      </c>
      <c r="O113" s="27">
        <f t="shared" si="7"/>
        <v>1.3378077804413797</v>
      </c>
    </row>
    <row r="114" spans="2:15" x14ac:dyDescent="0.25">
      <c r="B114" s="5">
        <v>26304</v>
      </c>
      <c r="D114" s="4">
        <v>5</v>
      </c>
      <c r="E114" s="4">
        <v>8</v>
      </c>
      <c r="F114" s="23">
        <f t="shared" si="4"/>
        <v>1.7272000000000001</v>
      </c>
      <c r="H114" s="4">
        <v>112</v>
      </c>
      <c r="I114" s="23">
        <f t="shared" si="5"/>
        <v>50.909090909090907</v>
      </c>
      <c r="K114" s="23">
        <f t="shared" si="6"/>
        <v>17.065148946277759</v>
      </c>
      <c r="M114" s="27">
        <f>1-_xlfn.PERCENTRANK.EXC([1]Sheet1!$AQ$2:$AQ$860,K114,2)</f>
        <v>0.94</v>
      </c>
      <c r="O114" s="27">
        <f t="shared" si="7"/>
        <v>1.4708339246857145</v>
      </c>
    </row>
    <row r="115" spans="2:15" x14ac:dyDescent="0.25">
      <c r="B115" s="5">
        <v>26324</v>
      </c>
      <c r="D115" s="4">
        <v>5</v>
      </c>
      <c r="E115" s="4">
        <v>0</v>
      </c>
      <c r="F115" s="23">
        <f t="shared" si="4"/>
        <v>1.524</v>
      </c>
      <c r="H115" s="4">
        <v>133</v>
      </c>
      <c r="I115" s="23">
        <f t="shared" si="5"/>
        <v>60.454545454545446</v>
      </c>
      <c r="K115" s="23">
        <f t="shared" si="6"/>
        <v>26.029092462225321</v>
      </c>
      <c r="M115" s="27">
        <f>1-_xlfn.PERCENTRANK.EXC([1]Sheet1!$AQ$2:$AQ$860,K115,2)</f>
        <v>0.18000000000000005</v>
      </c>
      <c r="O115" s="27">
        <f t="shared" si="7"/>
        <v>0.96430561443609053</v>
      </c>
    </row>
    <row r="116" spans="2:15" x14ac:dyDescent="0.25">
      <c r="B116" s="5">
        <v>26332</v>
      </c>
      <c r="D116" s="4">
        <v>5</v>
      </c>
      <c r="E116" s="4">
        <v>2</v>
      </c>
      <c r="F116" s="23">
        <f t="shared" si="4"/>
        <v>1.5748</v>
      </c>
      <c r="H116" s="4">
        <v>160</v>
      </c>
      <c r="I116" s="23">
        <f t="shared" si="5"/>
        <v>72.72727272727272</v>
      </c>
      <c r="K116" s="23">
        <f t="shared" si="6"/>
        <v>29.32557184762463</v>
      </c>
      <c r="M116" s="27">
        <f>1-_xlfn.PERCENTRANK.EXC([1]Sheet1!$AQ$2:$AQ$860,K116,2)</f>
        <v>6.9999999999999951E-2</v>
      </c>
      <c r="O116" s="27">
        <f t="shared" si="7"/>
        <v>0.8559082881800002</v>
      </c>
    </row>
    <row r="117" spans="2:15" x14ac:dyDescent="0.25">
      <c r="B117" s="5">
        <v>26334</v>
      </c>
      <c r="D117" s="4">
        <v>5</v>
      </c>
      <c r="E117" s="4">
        <v>6</v>
      </c>
      <c r="F117" s="23">
        <f t="shared" si="4"/>
        <v>1.6764000000000001</v>
      </c>
      <c r="H117" s="4">
        <v>109</v>
      </c>
      <c r="I117" s="23">
        <f t="shared" si="5"/>
        <v>49.54545454545454</v>
      </c>
      <c r="K117" s="23">
        <f t="shared" si="6"/>
        <v>17.629845761402848</v>
      </c>
      <c r="M117" s="27">
        <f>1-_xlfn.PERCENTRANK.EXC([1]Sheet1!$AQ$2:$AQ$860,K117,2)</f>
        <v>0.9</v>
      </c>
      <c r="O117" s="27">
        <f t="shared" si="7"/>
        <v>1.4237220415706426</v>
      </c>
    </row>
    <row r="118" spans="2:15" x14ac:dyDescent="0.25">
      <c r="B118" s="5">
        <v>26340</v>
      </c>
      <c r="D118" s="4">
        <v>5</v>
      </c>
      <c r="E118" s="4">
        <v>0</v>
      </c>
      <c r="F118" s="23">
        <f t="shared" si="4"/>
        <v>1.524</v>
      </c>
      <c r="H118" s="4">
        <v>138</v>
      </c>
      <c r="I118" s="23">
        <f t="shared" si="5"/>
        <v>62.72727272727272</v>
      </c>
      <c r="K118" s="23">
        <f t="shared" si="6"/>
        <v>27.007629772835298</v>
      </c>
      <c r="M118" s="27">
        <f>1-_xlfn.PERCENTRANK.EXC([1]Sheet1!$AQ$2:$AQ$860,K118,2)</f>
        <v>0.14000000000000001</v>
      </c>
      <c r="O118" s="27">
        <f t="shared" si="7"/>
        <v>0.92936700521739157</v>
      </c>
    </row>
    <row r="119" spans="2:15" x14ac:dyDescent="0.25">
      <c r="B119" s="5">
        <v>26342</v>
      </c>
      <c r="D119" s="4">
        <v>5</v>
      </c>
      <c r="E119" s="4">
        <v>1.5</v>
      </c>
      <c r="F119" s="23">
        <f t="shared" si="4"/>
        <v>1.5621</v>
      </c>
      <c r="H119" s="4">
        <v>140</v>
      </c>
      <c r="I119" s="23">
        <f t="shared" si="5"/>
        <v>63.636363636363633</v>
      </c>
      <c r="K119" s="23">
        <f t="shared" si="6"/>
        <v>26.078805184608484</v>
      </c>
      <c r="M119" s="27">
        <f>1-_xlfn.PERCENTRANK.EXC([1]Sheet1!$AQ$2:$AQ$860,K119,2)</f>
        <v>0.18000000000000005</v>
      </c>
      <c r="O119" s="27">
        <f t="shared" si="7"/>
        <v>0.96246740685857168</v>
      </c>
    </row>
    <row r="120" spans="2:15" x14ac:dyDescent="0.25">
      <c r="B120" s="5">
        <v>26355</v>
      </c>
      <c r="D120" s="4">
        <v>5</v>
      </c>
      <c r="E120" s="4">
        <v>0</v>
      </c>
      <c r="F120" s="23">
        <f t="shared" si="4"/>
        <v>1.524</v>
      </c>
      <c r="H120" s="4">
        <v>130</v>
      </c>
      <c r="I120" s="23">
        <f t="shared" si="5"/>
        <v>59.090909090909086</v>
      </c>
      <c r="K120" s="23">
        <f t="shared" si="6"/>
        <v>25.441970075859338</v>
      </c>
      <c r="M120" s="27">
        <f>1-_xlfn.PERCENTRANK.EXC([1]Sheet1!$AQ$2:$AQ$860,K120,2)</f>
        <v>0.19999999999999996</v>
      </c>
      <c r="O120" s="27">
        <f t="shared" si="7"/>
        <v>0.98655882092307723</v>
      </c>
    </row>
    <row r="121" spans="2:15" x14ac:dyDescent="0.25">
      <c r="B121" s="5">
        <v>26373</v>
      </c>
      <c r="D121" s="4">
        <v>5</v>
      </c>
      <c r="E121" s="4">
        <v>5</v>
      </c>
      <c r="F121" s="23">
        <f t="shared" si="4"/>
        <v>1.651</v>
      </c>
      <c r="H121" s="4">
        <v>108</v>
      </c>
      <c r="I121" s="23">
        <f t="shared" si="5"/>
        <v>49.090909090909086</v>
      </c>
      <c r="K121" s="23">
        <f t="shared" si="6"/>
        <v>18.009718644504527</v>
      </c>
      <c r="M121" s="27">
        <f>1-_xlfn.PERCENTRANK.EXC([1]Sheet1!$AQ$2:$AQ$860,K121,2)</f>
        <v>0.87</v>
      </c>
      <c r="O121" s="27">
        <f t="shared" si="7"/>
        <v>1.393691955740741</v>
      </c>
    </row>
    <row r="122" spans="2:15" x14ac:dyDescent="0.25">
      <c r="B122" s="5">
        <v>26374</v>
      </c>
      <c r="D122" s="4">
        <v>5</v>
      </c>
      <c r="E122" s="4">
        <v>3</v>
      </c>
      <c r="F122" s="23">
        <f t="shared" si="4"/>
        <v>1.6002000000000001</v>
      </c>
      <c r="H122" s="4">
        <v>95</v>
      </c>
      <c r="I122" s="23">
        <f t="shared" si="5"/>
        <v>43.18181818181818</v>
      </c>
      <c r="K122" s="23">
        <f t="shared" si="6"/>
        <v>16.863681543391856</v>
      </c>
      <c r="M122" s="27">
        <f>1-_xlfn.PERCENTRANK.EXC([1]Sheet1!$AQ$2:$AQ$860,K122,2)</f>
        <v>0.95</v>
      </c>
      <c r="O122" s="27">
        <f t="shared" si="7"/>
        <v>1.4884057158821054</v>
      </c>
    </row>
    <row r="123" spans="2:15" x14ac:dyDescent="0.25">
      <c r="B123" s="5">
        <v>26382</v>
      </c>
      <c r="D123" s="4">
        <v>5</v>
      </c>
      <c r="E123" s="4">
        <v>4</v>
      </c>
      <c r="F123" s="23">
        <f t="shared" si="4"/>
        <v>1.6255999999999999</v>
      </c>
      <c r="H123" s="4">
        <v>113</v>
      </c>
      <c r="I123" s="23">
        <f t="shared" si="5"/>
        <v>51.36363636363636</v>
      </c>
      <c r="K123" s="23">
        <f t="shared" si="6"/>
        <v>19.436961814264535</v>
      </c>
      <c r="M123" s="27">
        <f>1-_xlfn.PERCENTRANK.EXC([1]Sheet1!$AQ$2:$AQ$860,K123,2)</f>
        <v>0.73</v>
      </c>
      <c r="O123" s="27">
        <f t="shared" si="7"/>
        <v>1.2913540830017702</v>
      </c>
    </row>
    <row r="124" spans="2:15" x14ac:dyDescent="0.25">
      <c r="B124" s="5">
        <v>26392</v>
      </c>
      <c r="D124" s="4">
        <v>5</v>
      </c>
      <c r="E124" s="4">
        <v>7</v>
      </c>
      <c r="F124" s="23">
        <f t="shared" si="4"/>
        <v>1.7018</v>
      </c>
      <c r="H124" s="4">
        <v>98</v>
      </c>
      <c r="I124" s="23">
        <f t="shared" si="5"/>
        <v>44.54545454545454</v>
      </c>
      <c r="K124" s="23">
        <f t="shared" si="6"/>
        <v>15.381063184816174</v>
      </c>
      <c r="M124" s="27">
        <f>1-_xlfn.PERCENTRANK.EXC([1]Sheet1!$AQ$2:$AQ$860,K124,2)</f>
        <v>1</v>
      </c>
      <c r="O124" s="27">
        <f t="shared" si="7"/>
        <v>1.6318767889061228</v>
      </c>
    </row>
    <row r="125" spans="2:15" x14ac:dyDescent="0.25">
      <c r="B125" s="5">
        <v>26414</v>
      </c>
      <c r="D125" s="4">
        <v>5</v>
      </c>
      <c r="E125" s="4">
        <v>4</v>
      </c>
      <c r="F125" s="23">
        <f t="shared" si="4"/>
        <v>1.6255999999999999</v>
      </c>
      <c r="H125" s="4">
        <v>101</v>
      </c>
      <c r="I125" s="23">
        <f t="shared" si="5"/>
        <v>45.909090909090907</v>
      </c>
      <c r="K125" s="23">
        <f t="shared" si="6"/>
        <v>17.37285967469662</v>
      </c>
      <c r="M125" s="27">
        <f>1-_xlfn.PERCENTRANK.EXC([1]Sheet1!$AQ$2:$AQ$860,K125,2)</f>
        <v>0.92999999999999994</v>
      </c>
      <c r="O125" s="27">
        <f t="shared" si="7"/>
        <v>1.4447822908831685</v>
      </c>
    </row>
    <row r="126" spans="2:15" x14ac:dyDescent="0.25">
      <c r="B126" s="5">
        <v>26420</v>
      </c>
      <c r="D126" s="4">
        <v>5</v>
      </c>
      <c r="E126" s="4">
        <v>4</v>
      </c>
      <c r="F126" s="23">
        <f t="shared" si="4"/>
        <v>1.6255999999999999</v>
      </c>
      <c r="H126" s="4">
        <v>116</v>
      </c>
      <c r="I126" s="23">
        <f t="shared" si="5"/>
        <v>52.72727272727272</v>
      </c>
      <c r="K126" s="23">
        <f t="shared" si="6"/>
        <v>19.952987349156516</v>
      </c>
      <c r="M126" s="27">
        <f>1-_xlfn.PERCENTRANK.EXC([1]Sheet1!$AQ$2:$AQ$860,K126,2)</f>
        <v>0.65</v>
      </c>
      <c r="O126" s="27">
        <f t="shared" si="7"/>
        <v>1.257956994648276</v>
      </c>
    </row>
    <row r="127" spans="2:15" x14ac:dyDescent="0.25">
      <c r="B127" s="5">
        <v>26423</v>
      </c>
      <c r="D127" s="4">
        <v>5</v>
      </c>
      <c r="E127" s="4">
        <v>4</v>
      </c>
      <c r="F127" s="23">
        <f t="shared" si="4"/>
        <v>1.6255999999999999</v>
      </c>
      <c r="H127" s="4">
        <v>183</v>
      </c>
      <c r="I127" s="23">
        <f t="shared" si="5"/>
        <v>83.181818181818173</v>
      </c>
      <c r="K127" s="23">
        <f t="shared" si="6"/>
        <v>31.477557628410707</v>
      </c>
      <c r="M127" s="27">
        <f>1-_xlfn.PERCENTRANK.EXC([1]Sheet1!$AQ$2:$AQ$860,K127,2)</f>
        <v>5.0000000000000044E-2</v>
      </c>
      <c r="O127" s="27">
        <f t="shared" si="7"/>
        <v>0.79739350480437177</v>
      </c>
    </row>
    <row r="128" spans="2:15" x14ac:dyDescent="0.25">
      <c r="B128" s="5">
        <v>26437</v>
      </c>
      <c r="D128" s="4">
        <v>4</v>
      </c>
      <c r="E128" s="4">
        <v>11</v>
      </c>
      <c r="F128" s="23">
        <f t="shared" si="4"/>
        <v>1.4986000000000002</v>
      </c>
      <c r="H128" s="4">
        <v>130</v>
      </c>
      <c r="I128" s="23">
        <f t="shared" si="5"/>
        <v>59.090909090909086</v>
      </c>
      <c r="K128" s="23">
        <f t="shared" si="6"/>
        <v>26.311718550156165</v>
      </c>
      <c r="M128" s="27">
        <f>1-_xlfn.PERCENTRANK.EXC([1]Sheet1!$AQ$2:$AQ$860,K128,2)</f>
        <v>0.17000000000000004</v>
      </c>
      <c r="O128" s="27">
        <f t="shared" si="7"/>
        <v>0.95394757100923111</v>
      </c>
    </row>
    <row r="129" spans="2:15" x14ac:dyDescent="0.25">
      <c r="B129" s="5">
        <v>26450</v>
      </c>
      <c r="D129" s="4">
        <v>5</v>
      </c>
      <c r="E129" s="4">
        <v>9</v>
      </c>
      <c r="F129" s="23">
        <f t="shared" si="4"/>
        <v>1.7525999999999999</v>
      </c>
      <c r="H129" s="4">
        <v>141</v>
      </c>
      <c r="I129" s="23">
        <f t="shared" si="5"/>
        <v>64.090909090909079</v>
      </c>
      <c r="K129" s="23">
        <f t="shared" si="6"/>
        <v>20.865597095804375</v>
      </c>
      <c r="M129" s="27">
        <f>1-_xlfn.PERCENTRANK.EXC([1]Sheet1!$AQ$2:$AQ$860,K129,2)</f>
        <v>0.55000000000000004</v>
      </c>
      <c r="O129" s="27">
        <f t="shared" si="7"/>
        <v>1.2029370587744683</v>
      </c>
    </row>
    <row r="130" spans="2:15" x14ac:dyDescent="0.25">
      <c r="B130" s="5">
        <v>26451</v>
      </c>
      <c r="D130" s="4">
        <v>5</v>
      </c>
      <c r="E130" s="4">
        <v>5</v>
      </c>
      <c r="F130" s="23">
        <f t="shared" si="4"/>
        <v>1.651</v>
      </c>
      <c r="H130" s="4">
        <v>108</v>
      </c>
      <c r="I130" s="23">
        <f t="shared" si="5"/>
        <v>49.090909090909086</v>
      </c>
      <c r="K130" s="23">
        <f t="shared" si="6"/>
        <v>18.009718644504527</v>
      </c>
      <c r="M130" s="27">
        <f>1-_xlfn.PERCENTRANK.EXC([1]Sheet1!$AQ$2:$AQ$860,K130,2)</f>
        <v>0.87</v>
      </c>
      <c r="O130" s="27">
        <f t="shared" si="7"/>
        <v>1.393691955740741</v>
      </c>
    </row>
    <row r="131" spans="2:15" x14ac:dyDescent="0.25">
      <c r="B131" s="5">
        <v>26456</v>
      </c>
      <c r="D131" s="4">
        <v>5</v>
      </c>
      <c r="E131" s="4">
        <v>2.5</v>
      </c>
      <c r="F131" s="23">
        <f t="shared" si="4"/>
        <v>1.5874999999999999</v>
      </c>
      <c r="H131" s="4">
        <v>203</v>
      </c>
      <c r="I131" s="23">
        <f t="shared" si="5"/>
        <v>92.272727272727266</v>
      </c>
      <c r="K131" s="23">
        <f t="shared" si="6"/>
        <v>36.613891409601003</v>
      </c>
      <c r="M131" s="27">
        <f>1-_xlfn.PERCENTRANK.EXC([1]Sheet1!$AQ$2:$AQ$860,K131,2)</f>
        <v>2.0000000000000018E-2</v>
      </c>
      <c r="O131" s="27">
        <f t="shared" si="7"/>
        <v>0.68553215825123148</v>
      </c>
    </row>
    <row r="132" spans="2:15" x14ac:dyDescent="0.25">
      <c r="B132" s="5">
        <v>26461</v>
      </c>
      <c r="D132" s="4">
        <v>5</v>
      </c>
      <c r="E132" s="4">
        <v>5</v>
      </c>
      <c r="F132" s="23">
        <f t="shared" si="4"/>
        <v>1.651</v>
      </c>
      <c r="H132" s="4">
        <v>164</v>
      </c>
      <c r="I132" s="23">
        <f t="shared" si="5"/>
        <v>74.545454545454533</v>
      </c>
      <c r="K132" s="23">
        <f t="shared" si="6"/>
        <v>27.348091274988352</v>
      </c>
      <c r="M132" s="27">
        <f>1-_xlfn.PERCENTRANK.EXC([1]Sheet1!$AQ$2:$AQ$860,K132,2)</f>
        <v>0.13</v>
      </c>
      <c r="O132" s="27">
        <f t="shared" si="7"/>
        <v>0.91779714158536618</v>
      </c>
    </row>
    <row r="133" spans="2:15" x14ac:dyDescent="0.25">
      <c r="B133" s="5">
        <v>26465</v>
      </c>
      <c r="D133" s="4">
        <v>5</v>
      </c>
      <c r="E133" s="4">
        <v>1</v>
      </c>
      <c r="F133" s="23">
        <f t="shared" ref="F133:F159" si="8">(D133*0.3048)+(E133*0.0254)</f>
        <v>1.5494000000000001</v>
      </c>
      <c r="H133" s="4">
        <v>121</v>
      </c>
      <c r="I133" s="23">
        <f t="shared" ref="I133:I159" si="9">H133/2.2</f>
        <v>54.999999999999993</v>
      </c>
      <c r="K133" s="23">
        <f t="shared" ref="K133:K159" si="10">I133/(F133^2)</f>
        <v>22.910553749083846</v>
      </c>
      <c r="M133" s="27">
        <f>1-_xlfn.PERCENTRANK.EXC([1]Sheet1!$AQ$2:$AQ$860,K133,2)</f>
        <v>0.35</v>
      </c>
      <c r="O133" s="27">
        <f t="shared" ref="O133:O159" si="11">25.1/K133</f>
        <v>1.0955649642909093</v>
      </c>
    </row>
    <row r="134" spans="2:15" x14ac:dyDescent="0.25">
      <c r="B134" s="5">
        <v>26469</v>
      </c>
      <c r="D134" s="4">
        <v>5</v>
      </c>
      <c r="E134" s="4">
        <v>2</v>
      </c>
      <c r="F134" s="23">
        <f t="shared" si="8"/>
        <v>1.5748</v>
      </c>
      <c r="H134" s="4">
        <v>99</v>
      </c>
      <c r="I134" s="23">
        <f t="shared" si="9"/>
        <v>44.999999999999993</v>
      </c>
      <c r="K134" s="23">
        <f t="shared" si="10"/>
        <v>18.145197580717738</v>
      </c>
      <c r="M134" s="27">
        <f>1-_xlfn.PERCENTRANK.EXC([1]Sheet1!$AQ$2:$AQ$860,K134,2)</f>
        <v>0.86</v>
      </c>
      <c r="O134" s="27">
        <f t="shared" si="11"/>
        <v>1.3832861223111115</v>
      </c>
    </row>
    <row r="135" spans="2:15" x14ac:dyDescent="0.25">
      <c r="B135" s="5">
        <v>26475</v>
      </c>
      <c r="D135" s="4">
        <v>5</v>
      </c>
      <c r="E135" s="4">
        <v>1</v>
      </c>
      <c r="F135" s="23">
        <f t="shared" si="8"/>
        <v>1.5494000000000001</v>
      </c>
      <c r="H135" s="4">
        <v>108</v>
      </c>
      <c r="I135" s="23">
        <f t="shared" si="9"/>
        <v>49.090909090909086</v>
      </c>
      <c r="K135" s="23">
        <f t="shared" si="10"/>
        <v>20.449089296702937</v>
      </c>
      <c r="M135" s="27">
        <f>1-_xlfn.PERCENTRANK.EXC([1]Sheet1!$AQ$2:$AQ$860,K135,2)</f>
        <v>0.59000000000000008</v>
      </c>
      <c r="O135" s="27">
        <f t="shared" si="11"/>
        <v>1.2274385248074076</v>
      </c>
    </row>
    <row r="136" spans="2:15" x14ac:dyDescent="0.25">
      <c r="B136" s="5">
        <v>26476</v>
      </c>
      <c r="D136" s="4">
        <v>5</v>
      </c>
      <c r="E136" s="4">
        <v>1</v>
      </c>
      <c r="F136" s="23">
        <f t="shared" si="8"/>
        <v>1.5494000000000001</v>
      </c>
      <c r="H136" s="4">
        <v>122</v>
      </c>
      <c r="I136" s="23">
        <f t="shared" si="9"/>
        <v>55.454545454545453</v>
      </c>
      <c r="K136" s="23">
        <f t="shared" si="10"/>
        <v>23.099897168497762</v>
      </c>
      <c r="M136" s="27">
        <f>1-_xlfn.PERCENTRANK.EXC([1]Sheet1!$AQ$2:$AQ$860,K136,2)</f>
        <v>0.32999999999999996</v>
      </c>
      <c r="O136" s="27">
        <f t="shared" si="11"/>
        <v>1.0865849236000003</v>
      </c>
    </row>
    <row r="137" spans="2:15" x14ac:dyDescent="0.25">
      <c r="B137" s="5">
        <v>26478</v>
      </c>
      <c r="D137" s="4">
        <v>5</v>
      </c>
      <c r="E137" s="4">
        <v>1</v>
      </c>
      <c r="F137" s="23">
        <f t="shared" si="8"/>
        <v>1.5494000000000001</v>
      </c>
      <c r="H137" s="4">
        <v>99</v>
      </c>
      <c r="I137" s="23">
        <f t="shared" si="9"/>
        <v>44.999999999999993</v>
      </c>
      <c r="K137" s="23">
        <f t="shared" si="10"/>
        <v>18.744998521977692</v>
      </c>
      <c r="M137" s="27">
        <f>1-_xlfn.PERCENTRANK.EXC([1]Sheet1!$AQ$2:$AQ$860,K137,2)</f>
        <v>0.81</v>
      </c>
      <c r="O137" s="27">
        <f t="shared" si="11"/>
        <v>1.3390238452444447</v>
      </c>
    </row>
    <row r="138" spans="2:15" x14ac:dyDescent="0.25">
      <c r="B138" s="5">
        <v>26493</v>
      </c>
      <c r="D138" s="4">
        <v>5</v>
      </c>
      <c r="E138" s="4">
        <v>1</v>
      </c>
      <c r="F138" s="23">
        <f t="shared" si="8"/>
        <v>1.5494000000000001</v>
      </c>
      <c r="H138" s="4">
        <v>104</v>
      </c>
      <c r="I138" s="23">
        <f t="shared" si="9"/>
        <v>47.272727272727266</v>
      </c>
      <c r="K138" s="23">
        <f t="shared" si="10"/>
        <v>19.691715619047272</v>
      </c>
      <c r="M138" s="27">
        <f>1-_xlfn.PERCENTRANK.EXC([1]Sheet1!$AQ$2:$AQ$860,K138,2)</f>
        <v>0.7</v>
      </c>
      <c r="O138" s="27">
        <f t="shared" si="11"/>
        <v>1.2746476988384619</v>
      </c>
    </row>
    <row r="139" spans="2:15" x14ac:dyDescent="0.25">
      <c r="B139" s="5">
        <v>26510</v>
      </c>
      <c r="D139" s="4">
        <v>5</v>
      </c>
      <c r="E139" s="4">
        <v>0.5</v>
      </c>
      <c r="F139" s="23">
        <f t="shared" si="8"/>
        <v>1.5367</v>
      </c>
      <c r="H139" s="4">
        <v>117</v>
      </c>
      <c r="I139" s="23">
        <f t="shared" si="9"/>
        <v>53.18181818181818</v>
      </c>
      <c r="K139" s="23">
        <f t="shared" si="10"/>
        <v>22.520861429078415</v>
      </c>
      <c r="M139" s="27">
        <f>1-_xlfn.PERCENTRANK.EXC([1]Sheet1!$AQ$2:$AQ$860,K139,2)</f>
        <v>0.38</v>
      </c>
      <c r="O139" s="27">
        <f t="shared" si="11"/>
        <v>1.1145221988529916</v>
      </c>
    </row>
    <row r="140" spans="2:15" x14ac:dyDescent="0.25">
      <c r="B140" s="5">
        <v>26519</v>
      </c>
      <c r="D140" s="4">
        <v>5</v>
      </c>
      <c r="E140" s="4">
        <v>7</v>
      </c>
      <c r="F140" s="23">
        <f t="shared" si="8"/>
        <v>1.7018</v>
      </c>
      <c r="H140" s="4">
        <v>158</v>
      </c>
      <c r="I140" s="23">
        <f t="shared" si="9"/>
        <v>71.818181818181813</v>
      </c>
      <c r="K140" s="23">
        <f t="shared" si="10"/>
        <v>24.798040644907712</v>
      </c>
      <c r="M140" s="27">
        <f>1-_xlfn.PERCENTRANK.EXC([1]Sheet1!$AQ$2:$AQ$860,K140,2)</f>
        <v>0.21999999999999997</v>
      </c>
      <c r="O140" s="27">
        <f t="shared" si="11"/>
        <v>1.0121767424860761</v>
      </c>
    </row>
    <row r="141" spans="2:15" x14ac:dyDescent="0.25">
      <c r="B141" s="5">
        <v>26532</v>
      </c>
      <c r="D141" s="4">
        <v>5</v>
      </c>
      <c r="E141" s="4">
        <v>3</v>
      </c>
      <c r="F141" s="23">
        <f t="shared" si="8"/>
        <v>1.6002000000000001</v>
      </c>
      <c r="H141" s="4">
        <v>143</v>
      </c>
      <c r="I141" s="23">
        <f t="shared" si="9"/>
        <v>65</v>
      </c>
      <c r="K141" s="23">
        <f t="shared" si="10"/>
        <v>25.384278533737213</v>
      </c>
      <c r="M141" s="27">
        <f>1-_xlfn.PERCENTRANK.EXC([1]Sheet1!$AQ$2:$AQ$860,K141,2)</f>
        <v>0.19999999999999996</v>
      </c>
      <c r="O141" s="27">
        <f t="shared" si="11"/>
        <v>0.98880100006153859</v>
      </c>
    </row>
    <row r="142" spans="2:15" x14ac:dyDescent="0.25">
      <c r="B142" s="5">
        <v>26563</v>
      </c>
      <c r="D142" s="4">
        <v>5</v>
      </c>
      <c r="E142" s="4">
        <v>0</v>
      </c>
      <c r="F142" s="23">
        <f t="shared" si="8"/>
        <v>1.524</v>
      </c>
      <c r="H142" s="4">
        <v>103</v>
      </c>
      <c r="I142" s="23">
        <f t="shared" si="9"/>
        <v>46.818181818181813</v>
      </c>
      <c r="K142" s="23">
        <f t="shared" si="10"/>
        <v>20.157868598565475</v>
      </c>
      <c r="M142" s="27">
        <f>1-_xlfn.PERCENTRANK.EXC([1]Sheet1!$AQ$2:$AQ$860,K142,2)</f>
        <v>0.62</v>
      </c>
      <c r="O142" s="27">
        <f t="shared" si="11"/>
        <v>1.2451713273786411</v>
      </c>
    </row>
    <row r="143" spans="2:15" x14ac:dyDescent="0.25">
      <c r="B143" s="5">
        <v>26565</v>
      </c>
      <c r="D143" s="4">
        <v>5</v>
      </c>
      <c r="E143" s="4">
        <v>6</v>
      </c>
      <c r="F143" s="23">
        <f t="shared" si="8"/>
        <v>1.6764000000000001</v>
      </c>
      <c r="H143" s="4">
        <v>126</v>
      </c>
      <c r="I143" s="23">
        <f t="shared" si="9"/>
        <v>57.272727272727266</v>
      </c>
      <c r="K143" s="23">
        <f t="shared" si="10"/>
        <v>20.37945473336476</v>
      </c>
      <c r="M143" s="27">
        <f>1-_xlfn.PERCENTRANK.EXC([1]Sheet1!$AQ$2:$AQ$860,K143,2)</f>
        <v>0.6</v>
      </c>
      <c r="O143" s="27">
        <f t="shared" si="11"/>
        <v>1.2316325597714288</v>
      </c>
    </row>
    <row r="144" spans="2:15" x14ac:dyDescent="0.25">
      <c r="B144" s="5">
        <v>26575</v>
      </c>
      <c r="D144" s="4">
        <v>5</v>
      </c>
      <c r="E144" s="4">
        <v>6</v>
      </c>
      <c r="F144" s="23">
        <f t="shared" si="8"/>
        <v>1.6764000000000001</v>
      </c>
      <c r="H144" s="4">
        <v>126</v>
      </c>
      <c r="I144" s="23">
        <f t="shared" si="9"/>
        <v>57.272727272727266</v>
      </c>
      <c r="K144" s="23">
        <f t="shared" si="10"/>
        <v>20.37945473336476</v>
      </c>
      <c r="M144" s="27">
        <f>1-_xlfn.PERCENTRANK.EXC([1]Sheet1!$AQ$2:$AQ$860,K144,2)</f>
        <v>0.6</v>
      </c>
      <c r="O144" s="27">
        <f t="shared" si="11"/>
        <v>1.2316325597714288</v>
      </c>
    </row>
    <row r="145" spans="2:15" x14ac:dyDescent="0.25">
      <c r="B145" s="5">
        <v>26580</v>
      </c>
      <c r="D145" s="4">
        <v>5</v>
      </c>
      <c r="E145" s="4">
        <v>2</v>
      </c>
      <c r="F145" s="23">
        <f t="shared" si="8"/>
        <v>1.5748</v>
      </c>
      <c r="H145" s="4">
        <v>112</v>
      </c>
      <c r="I145" s="23">
        <f t="shared" si="9"/>
        <v>50.909090909090907</v>
      </c>
      <c r="K145" s="23">
        <f t="shared" si="10"/>
        <v>20.527900293337243</v>
      </c>
      <c r="M145" s="27">
        <f>1-_xlfn.PERCENTRANK.EXC([1]Sheet1!$AQ$2:$AQ$860,K145,2)</f>
        <v>0.58000000000000007</v>
      </c>
      <c r="O145" s="27">
        <f t="shared" si="11"/>
        <v>1.2227261259714286</v>
      </c>
    </row>
    <row r="146" spans="2:15" x14ac:dyDescent="0.25">
      <c r="B146" s="5">
        <v>26597</v>
      </c>
      <c r="D146" s="4">
        <v>5</v>
      </c>
      <c r="E146" s="4">
        <v>1</v>
      </c>
      <c r="F146" s="23">
        <f t="shared" si="8"/>
        <v>1.5494000000000001</v>
      </c>
      <c r="H146" s="4">
        <v>185</v>
      </c>
      <c r="I146" s="23">
        <f t="shared" si="9"/>
        <v>84.090909090909079</v>
      </c>
      <c r="K146" s="23">
        <f t="shared" si="10"/>
        <v>35.028532591574475</v>
      </c>
      <c r="M146" s="27">
        <f>1-_xlfn.PERCENTRANK.EXC([1]Sheet1!$AQ$2:$AQ$860,K146,2)</f>
        <v>2.0000000000000018E-2</v>
      </c>
      <c r="O146" s="27">
        <f t="shared" si="11"/>
        <v>0.71655870637405417</v>
      </c>
    </row>
    <row r="147" spans="2:15" x14ac:dyDescent="0.25">
      <c r="B147" s="5">
        <v>26617</v>
      </c>
      <c r="D147" s="4">
        <v>5</v>
      </c>
      <c r="E147" s="4">
        <v>4</v>
      </c>
      <c r="F147" s="23">
        <f t="shared" si="8"/>
        <v>1.6255999999999999</v>
      </c>
      <c r="H147" s="4">
        <v>158</v>
      </c>
      <c r="I147" s="23">
        <f t="shared" si="9"/>
        <v>71.818181818181813</v>
      </c>
      <c r="K147" s="23">
        <f t="shared" si="10"/>
        <v>27.17734483764422</v>
      </c>
      <c r="M147" s="27">
        <f>1-_xlfn.PERCENTRANK.EXC([1]Sheet1!$AQ$2:$AQ$860,K147,2)</f>
        <v>0.14000000000000001</v>
      </c>
      <c r="O147" s="27">
        <f t="shared" si="11"/>
        <v>0.92356336315949372</v>
      </c>
    </row>
    <row r="148" spans="2:15" x14ac:dyDescent="0.25">
      <c r="B148" s="5">
        <v>26618</v>
      </c>
      <c r="D148" s="4">
        <v>5</v>
      </c>
      <c r="E148" s="4">
        <v>6</v>
      </c>
      <c r="F148" s="23">
        <f t="shared" si="8"/>
        <v>1.6764000000000001</v>
      </c>
      <c r="H148" s="4">
        <v>130</v>
      </c>
      <c r="I148" s="23">
        <f t="shared" si="9"/>
        <v>59.090909090909086</v>
      </c>
      <c r="K148" s="23">
        <f t="shared" si="10"/>
        <v>21.026421550296977</v>
      </c>
      <c r="M148" s="27">
        <f>1-_xlfn.PERCENTRANK.EXC([1]Sheet1!$AQ$2:$AQ$860,K148,2)</f>
        <v>0.53</v>
      </c>
      <c r="O148" s="27">
        <f t="shared" si="11"/>
        <v>1.1937361733169232</v>
      </c>
    </row>
    <row r="149" spans="2:15" x14ac:dyDescent="0.25">
      <c r="B149" s="5">
        <v>26657</v>
      </c>
      <c r="D149" s="4">
        <v>5</v>
      </c>
      <c r="E149" s="4">
        <v>0</v>
      </c>
      <c r="F149" s="23">
        <f t="shared" si="8"/>
        <v>1.524</v>
      </c>
      <c r="H149" s="4">
        <v>86</v>
      </c>
      <c r="I149" s="23">
        <f t="shared" si="9"/>
        <v>39.090909090909086</v>
      </c>
      <c r="K149" s="23">
        <f t="shared" si="10"/>
        <v>16.830841742491561</v>
      </c>
      <c r="M149" s="27">
        <f>1-_xlfn.PERCENTRANK.EXC([1]Sheet1!$AQ$2:$AQ$860,K149,2)</f>
        <v>0.95</v>
      </c>
      <c r="O149" s="27">
        <f t="shared" si="11"/>
        <v>1.4913098455813958</v>
      </c>
    </row>
    <row r="150" spans="2:15" x14ac:dyDescent="0.25">
      <c r="B150" s="5">
        <v>26659</v>
      </c>
      <c r="D150" s="4">
        <v>5</v>
      </c>
      <c r="E150" s="4">
        <v>4</v>
      </c>
      <c r="F150" s="23">
        <f t="shared" si="8"/>
        <v>1.6255999999999999</v>
      </c>
      <c r="H150" s="4">
        <v>179</v>
      </c>
      <c r="I150" s="23">
        <f t="shared" si="9"/>
        <v>81.36363636363636</v>
      </c>
      <c r="K150" s="23">
        <f t="shared" si="10"/>
        <v>30.789523581888073</v>
      </c>
      <c r="M150" s="27">
        <f>1-_xlfn.PERCENTRANK.EXC([1]Sheet1!$AQ$2:$AQ$860,K150,2)</f>
        <v>5.0000000000000044E-2</v>
      </c>
      <c r="O150" s="27">
        <f t="shared" si="11"/>
        <v>0.81521235407374304</v>
      </c>
    </row>
    <row r="151" spans="2:15" x14ac:dyDescent="0.25">
      <c r="B151" s="5">
        <v>26663</v>
      </c>
      <c r="D151" s="4">
        <v>5</v>
      </c>
      <c r="E151" s="4">
        <v>4</v>
      </c>
      <c r="F151" s="23">
        <f t="shared" si="8"/>
        <v>1.6255999999999999</v>
      </c>
      <c r="H151" s="4">
        <v>122</v>
      </c>
      <c r="I151" s="23">
        <f t="shared" si="9"/>
        <v>55.454545454545453</v>
      </c>
      <c r="K151" s="23">
        <f t="shared" si="10"/>
        <v>20.985038418940473</v>
      </c>
      <c r="M151" s="27">
        <f>1-_xlfn.PERCENTRANK.EXC([1]Sheet1!$AQ$2:$AQ$860,K151,2)</f>
        <v>0.54</v>
      </c>
      <c r="O151" s="27">
        <f t="shared" si="11"/>
        <v>1.1960902572065575</v>
      </c>
    </row>
    <row r="152" spans="2:15" x14ac:dyDescent="0.25">
      <c r="B152" s="5">
        <v>26675</v>
      </c>
      <c r="D152" s="4">
        <v>5</v>
      </c>
      <c r="E152" s="4">
        <v>3</v>
      </c>
      <c r="F152" s="23">
        <f t="shared" si="8"/>
        <v>1.6002000000000001</v>
      </c>
      <c r="H152" s="4">
        <v>116</v>
      </c>
      <c r="I152" s="23">
        <f t="shared" si="9"/>
        <v>52.72727272727272</v>
      </c>
      <c r="K152" s="23">
        <f t="shared" si="10"/>
        <v>20.591442726667946</v>
      </c>
      <c r="M152" s="27">
        <f>1-_xlfn.PERCENTRANK.EXC([1]Sheet1!$AQ$2:$AQ$860,K152,2)</f>
        <v>0.58000000000000007</v>
      </c>
      <c r="O152" s="27">
        <f t="shared" si="11"/>
        <v>1.218952956972414</v>
      </c>
    </row>
    <row r="153" spans="2:15" x14ac:dyDescent="0.25">
      <c r="B153" s="5">
        <v>26677</v>
      </c>
      <c r="D153" s="4">
        <v>5</v>
      </c>
      <c r="E153" s="4">
        <v>6</v>
      </c>
      <c r="F153" s="23">
        <f t="shared" si="8"/>
        <v>1.6764000000000001</v>
      </c>
      <c r="H153" s="4">
        <v>170</v>
      </c>
      <c r="I153" s="23">
        <f t="shared" si="9"/>
        <v>77.272727272727266</v>
      </c>
      <c r="K153" s="23">
        <f t="shared" si="10"/>
        <v>27.496089719619121</v>
      </c>
      <c r="M153" s="27">
        <f>1-_xlfn.PERCENTRANK.EXC([1]Sheet1!$AQ$2:$AQ$860,K153,2)</f>
        <v>0.12</v>
      </c>
      <c r="O153" s="27">
        <f t="shared" si="11"/>
        <v>0.91285707371294134</v>
      </c>
    </row>
    <row r="154" spans="2:15" x14ac:dyDescent="0.25">
      <c r="B154" s="5">
        <v>26679</v>
      </c>
      <c r="D154" s="4">
        <v>5</v>
      </c>
      <c r="E154" s="4">
        <v>2</v>
      </c>
      <c r="F154" s="23">
        <f t="shared" si="8"/>
        <v>1.5748</v>
      </c>
      <c r="H154" s="4">
        <v>110</v>
      </c>
      <c r="I154" s="23">
        <f t="shared" si="9"/>
        <v>49.999999999999993</v>
      </c>
      <c r="K154" s="23">
        <f t="shared" si="10"/>
        <v>20.161330645241932</v>
      </c>
      <c r="M154" s="27">
        <f>1-_xlfn.PERCENTRANK.EXC([1]Sheet1!$AQ$2:$AQ$860,K154,2)</f>
        <v>0.62</v>
      </c>
      <c r="O154" s="27">
        <f t="shared" si="11"/>
        <v>1.2449575100800003</v>
      </c>
    </row>
    <row r="155" spans="2:15" x14ac:dyDescent="0.25">
      <c r="B155" s="5">
        <v>26681</v>
      </c>
      <c r="D155" s="4">
        <v>5</v>
      </c>
      <c r="E155" s="4">
        <v>5</v>
      </c>
      <c r="F155" s="23">
        <f t="shared" si="8"/>
        <v>1.651</v>
      </c>
      <c r="H155" s="4">
        <v>159</v>
      </c>
      <c r="I155" s="23">
        <f t="shared" si="9"/>
        <v>72.272727272727266</v>
      </c>
      <c r="K155" s="23">
        <f t="shared" si="10"/>
        <v>26.514308004409443</v>
      </c>
      <c r="M155" s="27">
        <f>1-_xlfn.PERCENTRANK.EXC([1]Sheet1!$AQ$2:$AQ$860,K155,2)</f>
        <v>0.16000000000000003</v>
      </c>
      <c r="O155" s="27">
        <f t="shared" si="11"/>
        <v>0.94665868691823918</v>
      </c>
    </row>
    <row r="156" spans="2:15" x14ac:dyDescent="0.25">
      <c r="B156" s="5">
        <v>26707</v>
      </c>
      <c r="D156" s="4">
        <v>5</v>
      </c>
      <c r="E156" s="4">
        <v>2</v>
      </c>
      <c r="F156" s="23">
        <f t="shared" si="8"/>
        <v>1.5748</v>
      </c>
      <c r="H156" s="4">
        <v>107</v>
      </c>
      <c r="I156" s="23">
        <f t="shared" si="9"/>
        <v>48.636363636363633</v>
      </c>
      <c r="K156" s="23">
        <f t="shared" si="10"/>
        <v>19.611476173098971</v>
      </c>
      <c r="M156" s="27">
        <f>1-_xlfn.PERCENTRANK.EXC([1]Sheet1!$AQ$2:$AQ$860,K156,2)</f>
        <v>0.7</v>
      </c>
      <c r="O156" s="27">
        <f t="shared" si="11"/>
        <v>1.2798628608299067</v>
      </c>
    </row>
    <row r="157" spans="2:15" x14ac:dyDescent="0.25">
      <c r="B157" s="5">
        <v>26712</v>
      </c>
      <c r="D157" s="4">
        <v>5</v>
      </c>
      <c r="E157" s="4">
        <v>9</v>
      </c>
      <c r="F157" s="23">
        <f t="shared" si="8"/>
        <v>1.7525999999999999</v>
      </c>
      <c r="H157" s="4">
        <v>138</v>
      </c>
      <c r="I157" s="23">
        <f t="shared" si="9"/>
        <v>62.72727272727272</v>
      </c>
      <c r="K157" s="23">
        <f t="shared" si="10"/>
        <v>20.42164822142556</v>
      </c>
      <c r="M157" s="27">
        <f>1-_xlfn.PERCENTRANK.EXC([1]Sheet1!$AQ$2:$AQ$860,K157,2)</f>
        <v>0.59000000000000008</v>
      </c>
      <c r="O157" s="27">
        <f t="shared" si="11"/>
        <v>1.2290878644000001</v>
      </c>
    </row>
    <row r="158" spans="2:15" x14ac:dyDescent="0.25">
      <c r="B158" s="5">
        <v>26753</v>
      </c>
      <c r="D158" s="4">
        <v>5</v>
      </c>
      <c r="E158" s="4">
        <v>7</v>
      </c>
      <c r="F158" s="23">
        <f t="shared" si="8"/>
        <v>1.7018</v>
      </c>
      <c r="H158" s="4">
        <v>150</v>
      </c>
      <c r="I158" s="23">
        <f t="shared" si="9"/>
        <v>68.181818181818173</v>
      </c>
      <c r="K158" s="23">
        <f t="shared" si="10"/>
        <v>23.54244365022884</v>
      </c>
      <c r="M158" s="27">
        <f>1-_xlfn.PERCENTRANK.EXC([1]Sheet1!$AQ$2:$AQ$860,K158,2)</f>
        <v>0.30000000000000004</v>
      </c>
      <c r="O158" s="27">
        <f t="shared" si="11"/>
        <v>1.0661595020853334</v>
      </c>
    </row>
    <row r="159" spans="2:15" x14ac:dyDescent="0.25">
      <c r="B159" s="5">
        <v>28187</v>
      </c>
      <c r="D159" s="4">
        <v>5</v>
      </c>
      <c r="E159" s="4">
        <v>3</v>
      </c>
      <c r="F159" s="23">
        <f t="shared" si="8"/>
        <v>1.6002000000000001</v>
      </c>
      <c r="H159" s="4">
        <v>96</v>
      </c>
      <c r="I159" s="23">
        <f t="shared" si="9"/>
        <v>43.636363636363633</v>
      </c>
      <c r="K159" s="23">
        <f t="shared" si="10"/>
        <v>17.041193980690714</v>
      </c>
      <c r="M159" s="27">
        <f>1-_xlfn.PERCENTRANK.EXC([1]Sheet1!$AQ$2:$AQ$860,K159,2)</f>
        <v>0.94</v>
      </c>
      <c r="O159" s="27">
        <f t="shared" si="11"/>
        <v>1.4729014896750003</v>
      </c>
    </row>
    <row r="160" spans="2:15" x14ac:dyDescent="0.25">
      <c r="I160" s="23"/>
    </row>
  </sheetData>
  <mergeCells count="2">
    <mergeCell ref="D2:F2"/>
    <mergeCell ref="H2:I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DATA</vt:lpstr>
      <vt:lpstr>BMI Male</vt:lpstr>
      <vt:lpstr>BMI Male Test 1</vt:lpstr>
      <vt:lpstr>BMI Male Test 2</vt:lpstr>
      <vt:lpstr>BMI Test Male 3</vt:lpstr>
      <vt:lpstr>BMI Test Male 4</vt:lpstr>
      <vt:lpstr>BMI Female</vt:lpstr>
      <vt:lpstr>BMI Female Test 1</vt:lpstr>
      <vt:lpstr>BMI Female Test 2</vt:lpstr>
      <vt:lpstr>BMI Female Test 3</vt:lpstr>
      <vt:lpstr>BMI Female Test 4</vt:lpstr>
      <vt:lpstr>Mile Time Male</vt:lpstr>
      <vt:lpstr>Mile Time Female</vt:lpstr>
      <vt:lpstr>Curl Up Female</vt:lpstr>
      <vt:lpstr>Curl Up Male</vt:lpstr>
      <vt:lpstr>Push Up Female</vt:lpstr>
      <vt:lpstr>Push Up Male</vt:lpstr>
      <vt:lpstr>Sit And Reach Male</vt:lpstr>
      <vt:lpstr>Sit And Reach Female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Katie</cp:lastModifiedBy>
  <cp:lastPrinted>2012-11-09T22:18:24Z</cp:lastPrinted>
  <dcterms:created xsi:type="dcterms:W3CDTF">2012-11-05T22:11:21Z</dcterms:created>
  <dcterms:modified xsi:type="dcterms:W3CDTF">2013-02-09T06:23:48Z</dcterms:modified>
</cp:coreProperties>
</file>